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Elena\d\Мої документи\бюджет\2025\сесія\12\23.12.25\"/>
    </mc:Choice>
  </mc:AlternateContent>
  <xr:revisionPtr revIDLastSave="0" documentId="13_ncr:1_{2B451E06-2A6F-4D0B-BD68-AB99903117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Лист1!$A$14:$N$129</definedName>
    <definedName name="_xlnm.Print_Titles" localSheetId="0">Лист1!$11:$14</definedName>
    <definedName name="_xlnm.Print_Area" localSheetId="0">Лист1!$A$1:$N$139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5" i="1" l="1"/>
  <c r="L55" i="1"/>
  <c r="G55" i="1"/>
  <c r="H54" i="1"/>
  <c r="G54" i="1" s="1"/>
  <c r="D54" i="1"/>
  <c r="K55" i="1" l="1"/>
  <c r="H80" i="1"/>
  <c r="H78" i="1"/>
  <c r="D117" i="1"/>
  <c r="E117" i="1"/>
  <c r="F117" i="1"/>
  <c r="H117" i="1"/>
  <c r="I117" i="1"/>
  <c r="J117" i="1"/>
  <c r="N125" i="1"/>
  <c r="M125" i="1"/>
  <c r="L125" i="1"/>
  <c r="G125" i="1"/>
  <c r="C125" i="1"/>
  <c r="G127" i="1"/>
  <c r="L127" i="1"/>
  <c r="M127" i="1"/>
  <c r="N127" i="1"/>
  <c r="C127" i="1"/>
  <c r="D110" i="1"/>
  <c r="E110" i="1"/>
  <c r="F110" i="1"/>
  <c r="H110" i="1"/>
  <c r="I110" i="1"/>
  <c r="J110" i="1"/>
  <c r="L116" i="1"/>
  <c r="M116" i="1"/>
  <c r="N116" i="1"/>
  <c r="G116" i="1"/>
  <c r="C116" i="1"/>
  <c r="E90" i="1"/>
  <c r="E89" i="1" s="1"/>
  <c r="C115" i="1"/>
  <c r="G115" i="1"/>
  <c r="M115" i="1"/>
  <c r="N115" i="1"/>
  <c r="C126" i="1"/>
  <c r="C128" i="1"/>
  <c r="D26" i="1"/>
  <c r="D107" i="1"/>
  <c r="L128" i="1"/>
  <c r="G128" i="1"/>
  <c r="L115" i="1"/>
  <c r="H26" i="1"/>
  <c r="H107" i="1"/>
  <c r="G109" i="1"/>
  <c r="K125" i="1" l="1"/>
  <c r="K127" i="1"/>
  <c r="K116" i="1"/>
  <c r="E106" i="1"/>
  <c r="E105" i="1" s="1"/>
  <c r="K115" i="1"/>
  <c r="K128" i="1"/>
  <c r="H37" i="1"/>
  <c r="H74" i="1"/>
  <c r="G124" i="1" l="1"/>
  <c r="C111" i="1"/>
  <c r="G111" i="1"/>
  <c r="L111" i="1"/>
  <c r="M111" i="1"/>
  <c r="N111" i="1"/>
  <c r="N122" i="1"/>
  <c r="M122" i="1"/>
  <c r="L122" i="1"/>
  <c r="G122" i="1"/>
  <c r="C122" i="1"/>
  <c r="L114" i="1"/>
  <c r="M114" i="1"/>
  <c r="N114" i="1"/>
  <c r="G114" i="1"/>
  <c r="C114" i="1"/>
  <c r="D70" i="1"/>
  <c r="H68" i="1"/>
  <c r="H70" i="1"/>
  <c r="H106" i="1" l="1"/>
  <c r="H105" i="1" s="1"/>
  <c r="K122" i="1"/>
  <c r="K111" i="1"/>
  <c r="K114" i="1"/>
  <c r="H67" i="1"/>
  <c r="E62" i="1" l="1"/>
  <c r="E61" i="1" s="1"/>
  <c r="L22" i="1"/>
  <c r="L21" i="1"/>
  <c r="F96" i="1"/>
  <c r="F99" i="1"/>
  <c r="F98" i="1" s="1"/>
  <c r="D98" i="1"/>
  <c r="E102" i="1"/>
  <c r="E96" i="1"/>
  <c r="E99" i="1"/>
  <c r="E98" i="1" s="1"/>
  <c r="E85" i="1"/>
  <c r="E84" i="1" s="1"/>
  <c r="E66" i="1" s="1"/>
  <c r="D85" i="1"/>
  <c r="D84" i="1" s="1"/>
  <c r="D80" i="1"/>
  <c r="D78" i="1"/>
  <c r="D74" i="1"/>
  <c r="D68" i="1"/>
  <c r="D67" i="1" s="1"/>
  <c r="D57" i="1"/>
  <c r="D43" i="1"/>
  <c r="D23" i="1"/>
  <c r="D37" i="1"/>
  <c r="D35" i="1"/>
  <c r="D39" i="1"/>
  <c r="I85" i="1"/>
  <c r="I84" i="1" s="1"/>
  <c r="I66" i="1" s="1"/>
  <c r="J85" i="1"/>
  <c r="J84" i="1" s="1"/>
  <c r="J66" i="1" s="1"/>
  <c r="H62" i="1"/>
  <c r="H61" i="1" s="1"/>
  <c r="I62" i="1"/>
  <c r="I61" i="1" s="1"/>
  <c r="J62" i="1"/>
  <c r="J61" i="1" s="1"/>
  <c r="D29" i="1"/>
  <c r="D25" i="1" s="1"/>
  <c r="D106" i="1"/>
  <c r="D105" i="1" s="1"/>
  <c r="I106" i="1"/>
  <c r="I105" i="1" s="1"/>
  <c r="J106" i="1"/>
  <c r="J105" i="1" s="1"/>
  <c r="G118" i="1"/>
  <c r="L118" i="1"/>
  <c r="M118" i="1"/>
  <c r="N118" i="1"/>
  <c r="C118" i="1"/>
  <c r="J96" i="1"/>
  <c r="I96" i="1"/>
  <c r="D73" i="1" l="1"/>
  <c r="D66" i="1" s="1"/>
  <c r="E95" i="1"/>
  <c r="F95" i="1"/>
  <c r="D42" i="1"/>
  <c r="D34" i="1"/>
  <c r="K118" i="1"/>
  <c r="J99" i="1"/>
  <c r="J98" i="1" s="1"/>
  <c r="J95" i="1" s="1"/>
  <c r="I99" i="1"/>
  <c r="I98" i="1" s="1"/>
  <c r="I95" i="1" s="1"/>
  <c r="H43" i="1"/>
  <c r="H73" i="1"/>
  <c r="H85" i="1"/>
  <c r="H84" i="1" s="1"/>
  <c r="H99" i="1"/>
  <c r="H98" i="1" s="1"/>
  <c r="H96" i="1"/>
  <c r="H39" i="1"/>
  <c r="H57" i="1"/>
  <c r="H35" i="1"/>
  <c r="H29" i="1"/>
  <c r="H25" i="1" s="1"/>
  <c r="H23" i="1"/>
  <c r="N123" i="1"/>
  <c r="M123" i="1"/>
  <c r="L123" i="1"/>
  <c r="G123" i="1"/>
  <c r="C123" i="1"/>
  <c r="N121" i="1"/>
  <c r="M121" i="1"/>
  <c r="L121" i="1"/>
  <c r="G121" i="1"/>
  <c r="C121" i="1"/>
  <c r="N120" i="1"/>
  <c r="M120" i="1"/>
  <c r="L120" i="1"/>
  <c r="G120" i="1"/>
  <c r="C120" i="1"/>
  <c r="N113" i="1"/>
  <c r="M113" i="1"/>
  <c r="L113" i="1"/>
  <c r="G113" i="1"/>
  <c r="C113" i="1"/>
  <c r="N52" i="1"/>
  <c r="M52" i="1"/>
  <c r="L52" i="1"/>
  <c r="G52" i="1"/>
  <c r="C52" i="1"/>
  <c r="H34" i="1" l="1"/>
  <c r="H66" i="1"/>
  <c r="H42" i="1"/>
  <c r="H95" i="1"/>
  <c r="K121" i="1"/>
  <c r="K123" i="1"/>
  <c r="K120" i="1"/>
  <c r="K113" i="1"/>
  <c r="K52" i="1"/>
  <c r="C18" i="1" l="1"/>
  <c r="C19" i="1"/>
  <c r="C20" i="1"/>
  <c r="C21" i="1"/>
  <c r="C22" i="1"/>
  <c r="C24" i="1"/>
  <c r="C23" i="1" s="1"/>
  <c r="C27" i="1"/>
  <c r="C28" i="1"/>
  <c r="C30" i="1"/>
  <c r="C31" i="1"/>
  <c r="C32" i="1"/>
  <c r="C33" i="1"/>
  <c r="C36" i="1"/>
  <c r="C35" i="1" s="1"/>
  <c r="C38" i="1"/>
  <c r="C37" i="1" s="1"/>
  <c r="C40" i="1"/>
  <c r="C41" i="1"/>
  <c r="C44" i="1"/>
  <c r="C45" i="1"/>
  <c r="C46" i="1"/>
  <c r="C47" i="1"/>
  <c r="C48" i="1"/>
  <c r="C49" i="1"/>
  <c r="C50" i="1"/>
  <c r="C51" i="1"/>
  <c r="C53" i="1"/>
  <c r="C56" i="1"/>
  <c r="C58" i="1"/>
  <c r="C59" i="1"/>
  <c r="C60" i="1"/>
  <c r="C63" i="1"/>
  <c r="C64" i="1"/>
  <c r="C65" i="1"/>
  <c r="C69" i="1"/>
  <c r="C68" i="1" s="1"/>
  <c r="C71" i="1"/>
  <c r="C72" i="1"/>
  <c r="C75" i="1"/>
  <c r="C76" i="1"/>
  <c r="C77" i="1"/>
  <c r="C79" i="1"/>
  <c r="C78" i="1" s="1"/>
  <c r="C81" i="1"/>
  <c r="C82" i="1"/>
  <c r="C83" i="1"/>
  <c r="C86" i="1"/>
  <c r="C87" i="1"/>
  <c r="C88" i="1"/>
  <c r="C91" i="1"/>
  <c r="C92" i="1"/>
  <c r="C93" i="1"/>
  <c r="C94" i="1"/>
  <c r="C97" i="1"/>
  <c r="C96" i="1" s="1"/>
  <c r="C100" i="1"/>
  <c r="C101" i="1"/>
  <c r="C103" i="1"/>
  <c r="C102" i="1" s="1"/>
  <c r="C108" i="1"/>
  <c r="C109" i="1"/>
  <c r="C112" i="1"/>
  <c r="C110" i="1" s="1"/>
  <c r="C119" i="1"/>
  <c r="C124" i="1"/>
  <c r="H17" i="1"/>
  <c r="N109" i="1"/>
  <c r="M109" i="1"/>
  <c r="L109" i="1"/>
  <c r="N22" i="1"/>
  <c r="M22" i="1"/>
  <c r="G22" i="1"/>
  <c r="D17" i="1"/>
  <c r="N108" i="1"/>
  <c r="C117" i="1" l="1"/>
  <c r="K109" i="1"/>
  <c r="C43" i="1"/>
  <c r="C26" i="1"/>
  <c r="C90" i="1"/>
  <c r="C89" i="1" s="1"/>
  <c r="C80" i="1"/>
  <c r="C99" i="1"/>
  <c r="C98" i="1" s="1"/>
  <c r="C95" i="1" s="1"/>
  <c r="C62" i="1"/>
  <c r="C61" i="1" s="1"/>
  <c r="C39" i="1"/>
  <c r="C34" i="1" s="1"/>
  <c r="C85" i="1"/>
  <c r="C84" i="1" s="1"/>
  <c r="C74" i="1"/>
  <c r="C107" i="1"/>
  <c r="C70" i="1"/>
  <c r="C67" i="1" s="1"/>
  <c r="C57" i="1"/>
  <c r="C29" i="1"/>
  <c r="C17" i="1"/>
  <c r="C16" i="1" s="1"/>
  <c r="K22" i="1"/>
  <c r="E17" i="1"/>
  <c r="F17" i="1"/>
  <c r="C54" i="1"/>
  <c r="C25" i="1" l="1"/>
  <c r="C73" i="1"/>
  <c r="C66" i="1" s="1"/>
  <c r="C106" i="1"/>
  <c r="C105" i="1" s="1"/>
  <c r="C42" i="1"/>
  <c r="F16" i="1"/>
  <c r="D16" i="1"/>
  <c r="D15" i="1" s="1"/>
  <c r="E16" i="1"/>
  <c r="C15" i="1" l="1"/>
  <c r="C104" i="1" s="1"/>
  <c r="C129" i="1" s="1"/>
  <c r="E15" i="1"/>
  <c r="E104" i="1" s="1"/>
  <c r="E129" i="1" s="1"/>
  <c r="F15" i="1"/>
  <c r="F104" i="1" s="1"/>
  <c r="F129" i="1" s="1"/>
  <c r="D104" i="1"/>
  <c r="D129" i="1" s="1"/>
  <c r="L72" i="1" l="1"/>
  <c r="M72" i="1"/>
  <c r="N72" i="1"/>
  <c r="G72" i="1"/>
  <c r="K72" i="1" s="1"/>
  <c r="G18" i="1"/>
  <c r="G97" i="1"/>
  <c r="K97" i="1" s="1"/>
  <c r="G88" i="1" l="1"/>
  <c r="G101" i="1"/>
  <c r="K101" i="1" s="1"/>
  <c r="G86" i="1"/>
  <c r="G83" i="1"/>
  <c r="G82" i="1"/>
  <c r="G81" i="1"/>
  <c r="G77" i="1"/>
  <c r="G71" i="1"/>
  <c r="G70" i="1" s="1"/>
  <c r="G69" i="1"/>
  <c r="G59" i="1"/>
  <c r="G58" i="1"/>
  <c r="G56" i="1"/>
  <c r="G45" i="1"/>
  <c r="G44" i="1"/>
  <c r="G38" i="1"/>
  <c r="G36" i="1"/>
  <c r="G24" i="1"/>
  <c r="G19" i="1"/>
  <c r="G20" i="1"/>
  <c r="N54" i="1"/>
  <c r="N88" i="1"/>
  <c r="M88" i="1"/>
  <c r="L88" i="1"/>
  <c r="L83" i="1"/>
  <c r="L56" i="1"/>
  <c r="L54" i="1" s="1"/>
  <c r="M56" i="1"/>
  <c r="M54" i="1" s="1"/>
  <c r="I17" i="1"/>
  <c r="J17" i="1"/>
  <c r="K56" i="1" l="1"/>
  <c r="K54" i="1" s="1"/>
  <c r="K83" i="1"/>
  <c r="K88" i="1"/>
  <c r="I16" i="1"/>
  <c r="J16" i="1"/>
  <c r="H16" i="1"/>
  <c r="L18" i="1"/>
  <c r="M18" i="1"/>
  <c r="N18" i="1"/>
  <c r="K19" i="1"/>
  <c r="L19" i="1"/>
  <c r="M19" i="1"/>
  <c r="N19" i="1"/>
  <c r="K20" i="1"/>
  <c r="L20" i="1"/>
  <c r="M20" i="1"/>
  <c r="N20" i="1"/>
  <c r="G21" i="1"/>
  <c r="K21" i="1" s="1"/>
  <c r="M21" i="1"/>
  <c r="N21" i="1"/>
  <c r="L24" i="1"/>
  <c r="L23" i="1" s="1"/>
  <c r="M24" i="1"/>
  <c r="M23" i="1" s="1"/>
  <c r="N24" i="1"/>
  <c r="N23" i="1" s="1"/>
  <c r="G27" i="1"/>
  <c r="L27" i="1"/>
  <c r="M27" i="1"/>
  <c r="N27" i="1"/>
  <c r="G28" i="1"/>
  <c r="K28" i="1" s="1"/>
  <c r="L28" i="1"/>
  <c r="M28" i="1"/>
  <c r="N28" i="1"/>
  <c r="G30" i="1"/>
  <c r="L30" i="1"/>
  <c r="M30" i="1"/>
  <c r="N30" i="1"/>
  <c r="G31" i="1"/>
  <c r="K31" i="1" s="1"/>
  <c r="L31" i="1"/>
  <c r="M31" i="1"/>
  <c r="N31" i="1"/>
  <c r="G32" i="1"/>
  <c r="K32" i="1" s="1"/>
  <c r="L32" i="1"/>
  <c r="M32" i="1"/>
  <c r="N32" i="1"/>
  <c r="G33" i="1"/>
  <c r="K33" i="1" s="1"/>
  <c r="L33" i="1"/>
  <c r="M33" i="1"/>
  <c r="N33" i="1"/>
  <c r="L36" i="1"/>
  <c r="L35" i="1" s="1"/>
  <c r="M36" i="1"/>
  <c r="M35" i="1" s="1"/>
  <c r="N36" i="1"/>
  <c r="N35" i="1" s="1"/>
  <c r="L38" i="1"/>
  <c r="L37" i="1" s="1"/>
  <c r="M38" i="1"/>
  <c r="M37" i="1" s="1"/>
  <c r="N38" i="1"/>
  <c r="N37" i="1" s="1"/>
  <c r="G40" i="1"/>
  <c r="L40" i="1"/>
  <c r="M40" i="1"/>
  <c r="N40" i="1"/>
  <c r="G41" i="1"/>
  <c r="K41" i="1" s="1"/>
  <c r="L41" i="1"/>
  <c r="M41" i="1"/>
  <c r="N41" i="1"/>
  <c r="L44" i="1"/>
  <c r="M44" i="1"/>
  <c r="N44" i="1"/>
  <c r="K45" i="1"/>
  <c r="L45" i="1"/>
  <c r="M45" i="1"/>
  <c r="N45" i="1"/>
  <c r="G46" i="1"/>
  <c r="L46" i="1"/>
  <c r="M46" i="1"/>
  <c r="N46" i="1"/>
  <c r="G47" i="1"/>
  <c r="K47" i="1" s="1"/>
  <c r="L47" i="1"/>
  <c r="M47" i="1"/>
  <c r="N47" i="1"/>
  <c r="G48" i="1"/>
  <c r="K48" i="1" s="1"/>
  <c r="L48" i="1"/>
  <c r="M48" i="1"/>
  <c r="N48" i="1"/>
  <c r="G49" i="1"/>
  <c r="K49" i="1" s="1"/>
  <c r="L49" i="1"/>
  <c r="M49" i="1"/>
  <c r="N49" i="1"/>
  <c r="G50" i="1"/>
  <c r="K50" i="1" s="1"/>
  <c r="L50" i="1"/>
  <c r="M50" i="1"/>
  <c r="N50" i="1"/>
  <c r="G51" i="1"/>
  <c r="K51" i="1" s="1"/>
  <c r="L51" i="1"/>
  <c r="M51" i="1"/>
  <c r="N51" i="1"/>
  <c r="G53" i="1"/>
  <c r="K53" i="1" s="1"/>
  <c r="L53" i="1"/>
  <c r="M53" i="1"/>
  <c r="N53" i="1"/>
  <c r="L58" i="1"/>
  <c r="M58" i="1"/>
  <c r="N58" i="1"/>
  <c r="K59" i="1"/>
  <c r="L59" i="1"/>
  <c r="M59" i="1"/>
  <c r="N59" i="1"/>
  <c r="G60" i="1"/>
  <c r="K60" i="1" s="1"/>
  <c r="L60" i="1"/>
  <c r="M60" i="1"/>
  <c r="N60" i="1"/>
  <c r="G63" i="1"/>
  <c r="L63" i="1"/>
  <c r="M63" i="1"/>
  <c r="N63" i="1"/>
  <c r="G64" i="1"/>
  <c r="K64" i="1" s="1"/>
  <c r="L64" i="1"/>
  <c r="M64" i="1"/>
  <c r="N64" i="1"/>
  <c r="G65" i="1"/>
  <c r="K65" i="1" s="1"/>
  <c r="L65" i="1"/>
  <c r="M65" i="1"/>
  <c r="N65" i="1"/>
  <c r="L69" i="1"/>
  <c r="L68" i="1" s="1"/>
  <c r="M69" i="1"/>
  <c r="M68" i="1" s="1"/>
  <c r="N69" i="1"/>
  <c r="N68" i="1" s="1"/>
  <c r="L71" i="1"/>
  <c r="L70" i="1" s="1"/>
  <c r="M71" i="1"/>
  <c r="M70" i="1" s="1"/>
  <c r="N71" i="1"/>
  <c r="N70" i="1" s="1"/>
  <c r="G75" i="1"/>
  <c r="L75" i="1"/>
  <c r="M75" i="1"/>
  <c r="N75" i="1"/>
  <c r="G76" i="1"/>
  <c r="K76" i="1" s="1"/>
  <c r="L76" i="1"/>
  <c r="M76" i="1"/>
  <c r="N76" i="1"/>
  <c r="K77" i="1"/>
  <c r="L77" i="1"/>
  <c r="M77" i="1"/>
  <c r="N77" i="1"/>
  <c r="G79" i="1"/>
  <c r="L79" i="1"/>
  <c r="L78" i="1" s="1"/>
  <c r="M79" i="1"/>
  <c r="M78" i="1" s="1"/>
  <c r="N79" i="1"/>
  <c r="N78" i="1" s="1"/>
  <c r="L81" i="1"/>
  <c r="M81" i="1"/>
  <c r="N81" i="1"/>
  <c r="K82" i="1"/>
  <c r="L82" i="1"/>
  <c r="M82" i="1"/>
  <c r="N82" i="1"/>
  <c r="L86" i="1"/>
  <c r="M86" i="1"/>
  <c r="N86" i="1"/>
  <c r="G87" i="1"/>
  <c r="L87" i="1"/>
  <c r="M87" i="1"/>
  <c r="N87" i="1"/>
  <c r="G91" i="1"/>
  <c r="L91" i="1"/>
  <c r="M91" i="1"/>
  <c r="N91" i="1"/>
  <c r="G92" i="1"/>
  <c r="K92" i="1" s="1"/>
  <c r="L92" i="1"/>
  <c r="M92" i="1"/>
  <c r="N92" i="1"/>
  <c r="G93" i="1"/>
  <c r="K93" i="1" s="1"/>
  <c r="L93" i="1"/>
  <c r="M93" i="1"/>
  <c r="N93" i="1"/>
  <c r="G94" i="1"/>
  <c r="K94" i="1" s="1"/>
  <c r="L94" i="1"/>
  <c r="M94" i="1"/>
  <c r="N94" i="1"/>
  <c r="L97" i="1"/>
  <c r="L96" i="1" s="1"/>
  <c r="M97" i="1"/>
  <c r="M96" i="1" s="1"/>
  <c r="N97" i="1"/>
  <c r="N96" i="1" s="1"/>
  <c r="G100" i="1"/>
  <c r="L100" i="1"/>
  <c r="M100" i="1"/>
  <c r="N100" i="1"/>
  <c r="L101" i="1"/>
  <c r="M101" i="1"/>
  <c r="N101" i="1"/>
  <c r="G103" i="1"/>
  <c r="L103" i="1"/>
  <c r="L102" i="1" s="1"/>
  <c r="M103" i="1"/>
  <c r="M102" i="1" s="1"/>
  <c r="N103" i="1"/>
  <c r="N102" i="1" s="1"/>
  <c r="L108" i="1"/>
  <c r="L107" i="1" s="1"/>
  <c r="M108" i="1"/>
  <c r="M107" i="1" s="1"/>
  <c r="N107" i="1"/>
  <c r="L112" i="1"/>
  <c r="L110" i="1" s="1"/>
  <c r="M112" i="1"/>
  <c r="M110" i="1" s="1"/>
  <c r="N112" i="1"/>
  <c r="N110" i="1" s="1"/>
  <c r="L119" i="1"/>
  <c r="M119" i="1"/>
  <c r="N119" i="1"/>
  <c r="L124" i="1"/>
  <c r="M124" i="1"/>
  <c r="N124" i="1"/>
  <c r="L126" i="1"/>
  <c r="M126" i="1"/>
  <c r="N126" i="1"/>
  <c r="G108" i="1"/>
  <c r="G107" i="1" s="1"/>
  <c r="G112" i="1"/>
  <c r="G110" i="1" s="1"/>
  <c r="G119" i="1"/>
  <c r="G126" i="1"/>
  <c r="M117" i="1" l="1"/>
  <c r="G117" i="1"/>
  <c r="G106" i="1" s="1"/>
  <c r="G105" i="1" s="1"/>
  <c r="L117" i="1"/>
  <c r="L106" i="1" s="1"/>
  <c r="L105" i="1" s="1"/>
  <c r="N117" i="1"/>
  <c r="N106" i="1" s="1"/>
  <c r="N105" i="1" s="1"/>
  <c r="M106" i="1"/>
  <c r="M105" i="1" s="1"/>
  <c r="K126" i="1"/>
  <c r="N85" i="1"/>
  <c r="N84" i="1" s="1"/>
  <c r="L43" i="1"/>
  <c r="G43" i="1"/>
  <c r="G17" i="1"/>
  <c r="N17" i="1"/>
  <c r="N16" i="1" s="1"/>
  <c r="M17" i="1"/>
  <c r="M16" i="1" s="1"/>
  <c r="L17" i="1"/>
  <c r="L16" i="1" s="1"/>
  <c r="K124" i="1"/>
  <c r="M85" i="1"/>
  <c r="L85" i="1"/>
  <c r="L84" i="1" s="1"/>
  <c r="M43" i="1"/>
  <c r="N43" i="1"/>
  <c r="K87" i="1"/>
  <c r="G85" i="1"/>
  <c r="G84" i="1" s="1"/>
  <c r="K46" i="1"/>
  <c r="L99" i="1"/>
  <c r="L98" i="1" s="1"/>
  <c r="L95" i="1" s="1"/>
  <c r="N99" i="1"/>
  <c r="N98" i="1" s="1"/>
  <c r="N95" i="1" s="1"/>
  <c r="N67" i="1"/>
  <c r="M99" i="1"/>
  <c r="M67" i="1"/>
  <c r="K112" i="1"/>
  <c r="K110" i="1" s="1"/>
  <c r="K108" i="1"/>
  <c r="K107" i="1" s="1"/>
  <c r="K119" i="1"/>
  <c r="K103" i="1"/>
  <c r="K102" i="1" s="1"/>
  <c r="G102" i="1"/>
  <c r="K100" i="1"/>
  <c r="K99" i="1" s="1"/>
  <c r="K98" i="1" s="1"/>
  <c r="G99" i="1"/>
  <c r="G98" i="1" s="1"/>
  <c r="K96" i="1"/>
  <c r="G96" i="1"/>
  <c r="N90" i="1"/>
  <c r="N89" i="1" s="1"/>
  <c r="N74" i="1"/>
  <c r="M80" i="1"/>
  <c r="L90" i="1"/>
  <c r="L89" i="1" s="1"/>
  <c r="L80" i="1"/>
  <c r="L74" i="1"/>
  <c r="L67" i="1"/>
  <c r="N80" i="1"/>
  <c r="M90" i="1"/>
  <c r="M89" i="1" s="1"/>
  <c r="M74" i="1"/>
  <c r="K91" i="1"/>
  <c r="K90" i="1" s="1"/>
  <c r="K89" i="1" s="1"/>
  <c r="G90" i="1"/>
  <c r="G89" i="1" s="1"/>
  <c r="K86" i="1"/>
  <c r="K81" i="1"/>
  <c r="K80" i="1" s="1"/>
  <c r="G80" i="1"/>
  <c r="K79" i="1"/>
  <c r="K78" i="1" s="1"/>
  <c r="G78" i="1"/>
  <c r="K75" i="1"/>
  <c r="K74" i="1" s="1"/>
  <c r="G74" i="1"/>
  <c r="K71" i="1"/>
  <c r="K70" i="1" s="1"/>
  <c r="K69" i="1"/>
  <c r="K68" i="1" s="1"/>
  <c r="G68" i="1"/>
  <c r="N62" i="1"/>
  <c r="N61" i="1" s="1"/>
  <c r="N57" i="1"/>
  <c r="K40" i="1"/>
  <c r="K39" i="1" s="1"/>
  <c r="G39" i="1"/>
  <c r="K38" i="1"/>
  <c r="K37" i="1" s="1"/>
  <c r="G37" i="1"/>
  <c r="K36" i="1"/>
  <c r="K35" i="1" s="1"/>
  <c r="G35" i="1"/>
  <c r="K30" i="1"/>
  <c r="K29" i="1" s="1"/>
  <c r="G29" i="1"/>
  <c r="K27" i="1"/>
  <c r="K26" i="1" s="1"/>
  <c r="G26" i="1"/>
  <c r="K24" i="1"/>
  <c r="K23" i="1" s="1"/>
  <c r="G23" i="1"/>
  <c r="M62" i="1"/>
  <c r="M57" i="1"/>
  <c r="N39" i="1"/>
  <c r="N34" i="1" s="1"/>
  <c r="N29" i="1"/>
  <c r="N26" i="1"/>
  <c r="K18" i="1"/>
  <c r="K17" i="1" s="1"/>
  <c r="L62" i="1"/>
  <c r="L61" i="1" s="1"/>
  <c r="L57" i="1"/>
  <c r="M39" i="1"/>
  <c r="M29" i="1"/>
  <c r="M26" i="1"/>
  <c r="K63" i="1"/>
  <c r="K62" i="1" s="1"/>
  <c r="K61" i="1" s="1"/>
  <c r="G62" i="1"/>
  <c r="G61" i="1" s="1"/>
  <c r="K58" i="1"/>
  <c r="K57" i="1" s="1"/>
  <c r="G57" i="1"/>
  <c r="K44" i="1"/>
  <c r="L39" i="1"/>
  <c r="L34" i="1" s="1"/>
  <c r="L29" i="1"/>
  <c r="L26" i="1"/>
  <c r="H15" i="1"/>
  <c r="H104" i="1" s="1"/>
  <c r="H129" i="1" s="1"/>
  <c r="K117" i="1" l="1"/>
  <c r="K106" i="1" s="1"/>
  <c r="K105" i="1" s="1"/>
  <c r="M34" i="1"/>
  <c r="M61" i="1"/>
  <c r="M98" i="1"/>
  <c r="M84" i="1"/>
  <c r="K43" i="1"/>
  <c r="K42" i="1" s="1"/>
  <c r="L42" i="1"/>
  <c r="N42" i="1"/>
  <c r="G42" i="1"/>
  <c r="M42" i="1"/>
  <c r="L73" i="1"/>
  <c r="L66" i="1" s="1"/>
  <c r="K85" i="1"/>
  <c r="K84" i="1" s="1"/>
  <c r="G73" i="1"/>
  <c r="N73" i="1"/>
  <c r="N66" i="1" s="1"/>
  <c r="K73" i="1"/>
  <c r="M73" i="1"/>
  <c r="G95" i="1"/>
  <c r="G67" i="1"/>
  <c r="K67" i="1"/>
  <c r="G16" i="1"/>
  <c r="K95" i="1"/>
  <c r="M25" i="1"/>
  <c r="I15" i="1"/>
  <c r="I104" i="1" s="1"/>
  <c r="I129" i="1" s="1"/>
  <c r="G34" i="1"/>
  <c r="N25" i="1"/>
  <c r="J15" i="1"/>
  <c r="J104" i="1" s="1"/>
  <c r="J129" i="1" s="1"/>
  <c r="K16" i="1"/>
  <c r="K34" i="1"/>
  <c r="G25" i="1"/>
  <c r="K25" i="1" s="1"/>
  <c r="L25" i="1"/>
  <c r="M66" i="1" l="1"/>
  <c r="M95" i="1"/>
  <c r="M15" i="1"/>
  <c r="N15" i="1"/>
  <c r="N104" i="1" s="1"/>
  <c r="N129" i="1" s="1"/>
  <c r="L15" i="1"/>
  <c r="L104" i="1" s="1"/>
  <c r="L129" i="1" s="1"/>
  <c r="G66" i="1"/>
  <c r="K66" i="1"/>
  <c r="K15" i="1"/>
  <c r="G15" i="1"/>
  <c r="M104" i="1" l="1"/>
  <c r="M129" i="1" s="1"/>
  <c r="K104" i="1"/>
  <c r="K129" i="1" s="1"/>
  <c r="G104" i="1"/>
  <c r="G129" i="1" s="1"/>
</calcChain>
</file>

<file path=xl/sharedStrings.xml><?xml version="1.0" encoding="utf-8"?>
<sst xmlns="http://schemas.openxmlformats.org/spreadsheetml/2006/main" count="155" uniqueCount="138">
  <si>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</si>
  <si>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</si>
  <si>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</si>
  <si>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</si>
  <si>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</si>
  <si>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</si>
  <si>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</si>
  <si>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</si>
  <si>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</si>
  <si>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</si>
  <si>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</si>
  <si>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</si>
  <si>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</si>
  <si>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</si>
  <si>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</si>
  <si>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</si>
  <si>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</si>
  <si>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</si>
  <si>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</si>
  <si>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</si>
  <si>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</si>
  <si>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</si>
  <si>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</si>
  <si>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</si>
  <si>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нафти </t>
  </si>
  <si>
    <t>Рентна плата за користування надрами для видобування природного газу </t>
  </si>
  <si>
    <t>Рентна плата за користування надрами для видобування газового конденсату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</si>
  <si>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</si>
  <si>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</si>
  <si>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</si>
  <si>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</si>
  <si>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</si>
  <si>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</si>
  <si>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</si>
  <si>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</si>
  <si>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</si>
  <si>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</si>
  <si>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</si>
  <si>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</si>
  <si>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</si>
  <si>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</si>
  <si>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</si>
  <si>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</si>
  <si>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</si>
  <si>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</si>
  <si>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</si>
  <si>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</si>
  <si>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</si>
  <si>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</si>
  <si>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</si>
  <si>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</si>
  <si>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</si>
  <si>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</si>
  <si>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</si>
  <si>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</si>
  <si>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</si>
  <si>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</si>
  <si>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</si>
  <si>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</si>
  <si>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</si>
  <si>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</si>
  <si>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</si>
  <si>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</si>
  <si>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</si>
  <si>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</si>
  <si>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</si>
  <si>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</si>
  <si>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</si>
  <si>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</si>
  <si>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</si>
  <si>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</si>
  <si>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</si>
  <si>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</si>
  <si>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</si>
  <si>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</si>
  <si>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</si>
  <si>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</si>
  <si>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</si>
  <si>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</si>
  <si>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</si>
  <si>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Х `Перехідні положення` Земельного кодексу України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</si>
  <si>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</si>
  <si>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</si>
  <si>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</si>
  <si>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</si>
  <si>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</si>
  <si>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</si>
  <si>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</si>
  <si>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Разом доходів</t>
  </si>
  <si>
    <t>X</t>
  </si>
  <si>
    <t>1854300000</t>
  </si>
  <si>
    <t>(код бюджету)</t>
  </si>
  <si>
    <t>Лебединської міської ради</t>
  </si>
  <si>
    <t xml:space="preserve">восьмого скликання 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</si>
  <si>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</si>
  <si>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</si>
  <si>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</si>
  <si>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</si>
  <si>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</si>
  <si>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</si>
  <si>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 статті 213 Податкового кодексу України)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</si>
  <si>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</si>
  <si>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Затверджено</t>
  </si>
  <si>
    <t>Внесено зміни</t>
  </si>
  <si>
    <t>Затверджено з урахуванням змін</t>
  </si>
  <si>
    <t>Туристичний збір, сплачений фізичними особами</t>
  </si>
  <si>
    <t>Орендна плата за водні об'єкти</t>
  </si>
  <si>
    <t xml:space="preserve">Кошти за шкоду , що заподіяна на земельних ділянках </t>
  </si>
  <si>
    <t>Туристичний збір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</si>
  <si>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</si>
  <si>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Податок на доходи фізичних осіб у вигляді мінімального податкового зобов`язання, що підлягає сплаті фізичними особами</t>
  </si>
  <si>
    <t>Транспортний податок з фізичних осіб 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</si>
  <si>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</si>
  <si>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Секретар ради                                                                                       </t>
  </si>
  <si>
    <t>Світлана ГОРОШКО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</si>
  <si>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</si>
  <si>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</si>
  <si>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</si>
  <si>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Начальник фінансового управління Лебединської міської ради</t>
  </si>
  <si>
    <t>Субвенція з місцевого бюджету на забезпечення якісної, сучасної та доступної загальної середньої освіти `Нова українська школа`</t>
  </si>
  <si>
    <t>Субвенція з місцевого бюджету на забезпечення діяльності фахівців із супроводу 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</si>
  <si>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Згідно з оригіналом</t>
  </si>
  <si>
    <t>Зміни до додатка 1  рішення Лебединської міської ради від 19.12.2024 № 1417-МР «Про  бюджет Лебединської міської територіальної громади на 2025 рік» «Доходи  бюджету Лебединської міської територіальної громади на 2025 рік»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</si>
  <si>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</si>
  <si>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</si>
  <si>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</si>
  <si>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«Про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пального»</t>
  </si>
  <si>
    <t>Адміністративний збір, що справляється відповідно до Закону України «Про державну реєстрацію юридичних осіб, фізичних осіб - підприємців та громадських формувань»</t>
  </si>
  <si>
    <t>Надходження від орендної плати за користування єдиним майновим комплексом та іншим державним майном  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</si>
  <si>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</si>
  <si>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Секретар ради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</si>
  <si>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 пунктами 2 - 5 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умов, за рахунок відповідної субвенції з державного бюджету</t>
  </si>
  <si>
    <t>Людмила КОЛОМІЄЦЬ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</si>
  <si>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</si>
  <si>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покращення якості гарячого харчування  та фінансування харчування учнів початкових класів закладів загальної середньої освіти</t>
  </si>
  <si>
    <t>Туристичний збір, сплачений юридичними особами</t>
  </si>
  <si>
    <t>до рішення сімдесят першої сесії</t>
  </si>
  <si>
    <t>23 грудня 2025 року №1842-МР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</si>
</sst>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</cellStyleXfs>
  <cellXfs count="70">
    <xf numFmtId="0" fontId="0" fillId="0" borderId="0" xfId="0"/>
    <xf numFmtId="0" fontId="12" fillId="0" borderId="0" xfId="0" applyFont="1"/>
    <xf numFmtId="0" fontId="0" fillId="2" borderId="0" xfId="0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2" xfId="0" applyFont="1" applyFill="1" applyBorder="1"/>
    <xf numFmtId="0" fontId="6" fillId="2" borderId="2" xfId="0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2" borderId="2" xfId="0" applyNumberFormat="1" applyFont="1" applyFill="1" applyBorder="1" applyAlignment="1">
      <alignment vertical="center"/>
    </xf>
    <xf numFmtId="3" fontId="1" fillId="2" borderId="2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6" fillId="2" borderId="2" xfId="0" applyNumberFormat="1" applyFont="1" applyFill="1" applyBorder="1"/>
    <xf numFmtId="0" fontId="1" fillId="2" borderId="2" xfId="0" applyFont="1" applyFill="1" applyBorder="1"/>
    <xf numFmtId="4" fontId="1" fillId="2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3" fillId="2" borderId="0" xfId="0" applyFont="1" applyFill="1"/>
    <xf numFmtId="4" fontId="0" fillId="2" borderId="0" xfId="0" applyNumberFormat="1" applyFill="1"/>
    <xf numFmtId="0" fontId="18" fillId="2" borderId="0" xfId="0" applyFont="1" applyFill="1"/>
    <xf numFmtId="0" fontId="16" fillId="2" borderId="0" xfId="0" applyFont="1" applyFill="1" applyAlignment="1">
      <alignment horizontal="justify" vertical="center"/>
    </xf>
    <xf numFmtId="0" fontId="17" fillId="2" borderId="0" xfId="0" applyFont="1" applyFill="1" applyAlignment="1">
      <alignment horizontal="justify" vertical="center"/>
    </xf>
    <xf numFmtId="0" fontId="19" fillId="0" borderId="0" xfId="0" applyFont="1" applyAlignment="1">
      <alignment vertical="center" wrapText="1"/>
    </xf>
    <xf numFmtId="4" fontId="6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left" wrapText="1"/>
    </xf>
    <xf numFmtId="0" fontId="16" fillId="0" borderId="0" xfId="0" applyFont="1" applyAlignment="1">
      <alignment vertical="center"/>
    </xf>
    <xf numFmtId="0" fontId="0" fillId="3" borderId="0" xfId="0" applyFill="1"/>
    <xf numFmtId="0" fontId="14" fillId="2" borderId="0" xfId="0" applyFont="1" applyFill="1"/>
    <xf numFmtId="0" fontId="1" fillId="2" borderId="0" xfId="0" applyFont="1" applyFill="1"/>
    <xf numFmtId="0" fontId="7" fillId="2" borderId="0" xfId="0" applyFont="1" applyFill="1"/>
    <xf numFmtId="0" fontId="13" fillId="2" borderId="0" xfId="0" applyFont="1" applyFill="1"/>
    <xf numFmtId="0" fontId="8" fillId="2" borderId="0" xfId="0" applyFont="1" applyFill="1"/>
    <xf numFmtId="0" fontId="2" fillId="2" borderId="0" xfId="0" applyFont="1" applyFill="1" applyAlignment="1">
      <alignment horizontal="right"/>
    </xf>
    <xf numFmtId="3" fontId="1" fillId="2" borderId="2" xfId="2" applyNumberFormat="1" applyFont="1" applyFill="1" applyBorder="1" applyAlignment="1"/>
    <xf numFmtId="3" fontId="7" fillId="2" borderId="2" xfId="1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wrapText="1"/>
    </xf>
    <xf numFmtId="4" fontId="1" fillId="2" borderId="2" xfId="0" applyNumberFormat="1" applyFont="1" applyFill="1" applyBorder="1"/>
    <xf numFmtId="0" fontId="10" fillId="2" borderId="0" xfId="0" applyFont="1" applyFill="1"/>
    <xf numFmtId="0" fontId="11" fillId="2" borderId="0" xfId="0" applyFont="1" applyFill="1"/>
    <xf numFmtId="2" fontId="0" fillId="0" borderId="0" xfId="0" applyNumberFormat="1"/>
    <xf numFmtId="2" fontId="6" fillId="0" borderId="2" xfId="0" applyNumberFormat="1" applyFont="1" applyBorder="1" applyAlignment="1">
      <alignment vertical="center"/>
    </xf>
    <xf numFmtId="2" fontId="7" fillId="0" borderId="2" xfId="0" applyNumberFormat="1" applyFont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2" fontId="1" fillId="0" borderId="2" xfId="0" applyNumberFormat="1" applyFont="1" applyBorder="1"/>
    <xf numFmtId="2" fontId="6" fillId="0" borderId="2" xfId="0" applyNumberFormat="1" applyFont="1" applyBorder="1"/>
    <xf numFmtId="2" fontId="7" fillId="0" borderId="2" xfId="1" applyNumberFormat="1" applyFont="1" applyBorder="1" applyAlignment="1">
      <alignment vertical="center"/>
    </xf>
    <xf numFmtId="2" fontId="3" fillId="0" borderId="0" xfId="3" applyNumberFormat="1" applyFont="1" applyAlignment="1">
      <alignment horizontal="left" wrapText="1"/>
    </xf>
    <xf numFmtId="2" fontId="3" fillId="0" borderId="0" xfId="0" applyNumberFormat="1" applyFont="1"/>
    <xf numFmtId="2" fontId="19" fillId="0" borderId="0" xfId="0" applyNumberFormat="1" applyFont="1" applyAlignment="1">
      <alignment vertical="center" wrapText="1"/>
    </xf>
    <xf numFmtId="2" fontId="16" fillId="0" borderId="0" xfId="0" applyNumberFormat="1" applyFont="1" applyAlignment="1">
      <alignment vertical="center"/>
    </xf>
    <xf numFmtId="4" fontId="7" fillId="0" borderId="2" xfId="0" applyNumberFormat="1" applyFont="1" applyBorder="1" applyAlignment="1">
      <alignment wrapText="1"/>
    </xf>
    <xf numFmtId="4" fontId="6" fillId="0" borderId="2" xfId="0" applyNumberFormat="1" applyFont="1" applyBorder="1" applyAlignment="1">
      <alignment vertical="center"/>
    </xf>
    <xf numFmtId="1" fontId="1" fillId="0" borderId="2" xfId="0" applyNumberFormat="1" applyFont="1" applyBorder="1" applyAlignment="1">
      <alignment horizontal="center" vertical="center" wrapText="1"/>
    </xf>
    <xf numFmtId="3" fontId="1" fillId="2" borderId="2" xfId="0" applyNumberFormat="1" applyFont="1" applyFill="1" applyBorder="1" applyAlignment="1"/>
    <xf numFmtId="3" fontId="7" fillId="0" borderId="2" xfId="1" applyNumberFormat="1" applyFont="1" applyBorder="1" applyAlignment="1"/>
    <xf numFmtId="3" fontId="7" fillId="2" borderId="2" xfId="1" applyNumberFormat="1" applyFont="1" applyFill="1" applyBorder="1" applyAlignment="1"/>
    <xf numFmtId="4" fontId="1" fillId="2" borderId="2" xfId="0" applyNumberFormat="1" applyFont="1" applyFill="1" applyBorder="1" applyAlignment="1"/>
    <xf numFmtId="0" fontId="16" fillId="0" borderId="0" xfId="0" applyFont="1" applyAlignment="1">
      <alignment horizontal="center" vertical="center"/>
    </xf>
    <xf numFmtId="0" fontId="10" fillId="2" borderId="0" xfId="3" applyFont="1" applyFill="1" applyAlignment="1">
      <alignment horizontal="left" wrapText="1"/>
    </xf>
    <xf numFmtId="0" fontId="15" fillId="2" borderId="0" xfId="0" applyFont="1" applyFill="1" applyAlignment="1">
      <alignment horizontal="center" wrapText="1"/>
    </xf>
    <xf numFmtId="0" fontId="3" fillId="2" borderId="0" xfId="3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</cellXfs>
  <cellStyles count="4">
    <cellStyle name="Звичайний" xfId="0" builtinId="0"/>
    <cellStyle name="Обычный_Dod5kochtor" xfId="3" xr:uid="{00000000-0005-0000-0000-000001000000}"/>
    <cellStyle name="Обычный_Книга2" xfId="1" xr:uid="{00000000-0005-0000-0000-000002000000}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3"/>
  <sheetViews>
    <sheetView tabSelected="1" topLeftCell="A8" zoomScale="91" zoomScaleNormal="91" zoomScaleSheetLayoutView="91" workbookViewId="0">
      <selection activeCell="I125" sqref="I125"/>
    </sheetView>
  </sheetViews>
  <sheetFormatPr defaultRowHeight="12.75" x14ac:dyDescent="0.2"/>
  <cols>
    <col min="1" max="1" width="10.28515625" customWidth="1"/>
    <col min="2" max="2" width="33.140625" customWidth="1"/>
    <col min="3" max="4" width="13.5703125" customWidth="1"/>
    <col min="5" max="5" width="13.140625" customWidth="1"/>
    <col min="6" max="6" width="11.42578125" customWidth="1"/>
    <col min="7" max="7" width="12.42578125" customWidth="1"/>
    <col min="8" max="8" width="12.85546875" style="43" customWidth="1"/>
    <col min="9" max="9" width="9.85546875" customWidth="1"/>
    <col min="10" max="10" width="9.28515625" customWidth="1"/>
    <col min="11" max="11" width="14.7109375" customWidth="1"/>
    <col min="12" max="12" width="14.140625" customWidth="1"/>
    <col min="13" max="13" width="12.140625" style="30" customWidth="1"/>
    <col min="14" max="14" width="11.5703125" style="30" customWidth="1"/>
  </cols>
  <sheetData>
    <row r="1" spans="1:14" ht="15" customHeight="1" x14ac:dyDescent="0.3">
      <c r="A1" s="5"/>
      <c r="B1" s="5"/>
      <c r="C1" s="5"/>
      <c r="D1" s="2"/>
      <c r="E1" s="5"/>
      <c r="F1" s="5"/>
      <c r="G1" s="31"/>
      <c r="I1" s="2"/>
      <c r="J1" s="2"/>
      <c r="K1" s="2"/>
      <c r="L1" s="32" t="s">
        <v>0</v>
      </c>
      <c r="M1" s="32"/>
      <c r="N1" s="2"/>
    </row>
    <row r="2" spans="1:14" ht="15" customHeight="1" x14ac:dyDescent="0.3">
      <c r="A2" s="5"/>
      <c r="B2" s="5"/>
      <c r="C2" s="5"/>
      <c r="D2" s="2"/>
      <c r="E2" s="5"/>
      <c r="F2" s="5"/>
      <c r="G2" s="31"/>
      <c r="I2" s="2"/>
      <c r="J2" s="2"/>
      <c r="K2" s="2"/>
      <c r="L2" s="33" t="s">
        <v>136</v>
      </c>
      <c r="M2" s="34"/>
      <c r="N2" s="35"/>
    </row>
    <row r="3" spans="1:14" ht="15.75" customHeight="1" x14ac:dyDescent="0.3">
      <c r="A3" s="5"/>
      <c r="B3" s="5"/>
      <c r="C3" s="5"/>
      <c r="D3" s="2"/>
      <c r="E3" s="5"/>
      <c r="F3" s="5"/>
      <c r="G3" s="31"/>
      <c r="I3" s="2"/>
      <c r="J3" s="2"/>
      <c r="K3" s="2"/>
      <c r="L3" s="32" t="s">
        <v>92</v>
      </c>
      <c r="M3" s="32"/>
      <c r="N3" s="2"/>
    </row>
    <row r="4" spans="1:14" ht="15" customHeight="1" x14ac:dyDescent="0.3">
      <c r="A4" s="5"/>
      <c r="B4" s="5"/>
      <c r="C4" s="5"/>
      <c r="D4" s="2"/>
      <c r="E4" s="5"/>
      <c r="F4" s="5"/>
      <c r="G4" s="31"/>
      <c r="I4" s="2"/>
      <c r="J4" s="2"/>
      <c r="K4" s="2"/>
      <c r="L4" s="32" t="s">
        <v>93</v>
      </c>
      <c r="M4" s="32"/>
      <c r="N4" s="2"/>
    </row>
    <row r="5" spans="1:14" ht="14.25" customHeight="1" x14ac:dyDescent="0.2">
      <c r="A5" s="5"/>
      <c r="B5" s="5"/>
      <c r="C5" s="5"/>
      <c r="D5" s="2"/>
      <c r="E5" s="5"/>
      <c r="F5" s="5"/>
      <c r="G5" s="2"/>
      <c r="I5" s="2"/>
      <c r="J5" s="2"/>
      <c r="K5" s="2"/>
      <c r="L5" s="32" t="s">
        <v>137</v>
      </c>
      <c r="M5" s="32"/>
      <c r="N5" s="35"/>
    </row>
    <row r="6" spans="1:14" ht="33" customHeight="1" x14ac:dyDescent="0.2">
      <c r="A6" s="63" t="s">
        <v>122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2"/>
      <c r="N6" s="2"/>
    </row>
    <row r="7" spans="1:14" ht="16.5" customHeight="1" x14ac:dyDescent="0.2">
      <c r="A7" s="3" t="s">
        <v>90</v>
      </c>
      <c r="B7" s="4"/>
      <c r="C7" s="4"/>
      <c r="D7" s="4"/>
      <c r="E7" s="4"/>
      <c r="F7" s="4"/>
      <c r="G7" s="2"/>
      <c r="I7" s="2"/>
      <c r="J7" s="2"/>
      <c r="K7" s="2"/>
      <c r="L7" s="2"/>
      <c r="M7" s="2"/>
      <c r="N7" s="2"/>
    </row>
    <row r="8" spans="1:14" x14ac:dyDescent="0.2">
      <c r="A8" s="5" t="s">
        <v>91</v>
      </c>
      <c r="B8" s="5"/>
      <c r="C8" s="5"/>
      <c r="D8" s="5"/>
      <c r="E8" s="5"/>
      <c r="F8" s="2"/>
      <c r="G8" s="2"/>
      <c r="I8" s="2"/>
      <c r="J8" s="2"/>
      <c r="K8" s="2"/>
      <c r="L8" s="2"/>
      <c r="M8" s="2"/>
      <c r="N8" s="2"/>
    </row>
    <row r="9" spans="1:14" ht="18.75" customHeight="1" x14ac:dyDescent="0.2">
      <c r="A9" s="5"/>
      <c r="B9" s="5"/>
      <c r="C9" s="5"/>
      <c r="D9" s="5"/>
      <c r="E9" s="5"/>
      <c r="F9" s="36"/>
      <c r="G9" s="2"/>
      <c r="I9" s="2"/>
      <c r="J9" s="2"/>
      <c r="K9" s="2"/>
      <c r="L9" s="2"/>
      <c r="M9" s="2"/>
      <c r="N9" s="36" t="s">
        <v>1</v>
      </c>
    </row>
    <row r="10" spans="1:14" x14ac:dyDescent="0.2">
      <c r="A10" s="6"/>
      <c r="B10" s="6"/>
      <c r="C10" s="66" t="s">
        <v>102</v>
      </c>
      <c r="D10" s="66"/>
      <c r="E10" s="66"/>
      <c r="F10" s="66"/>
      <c r="G10" s="66" t="s">
        <v>103</v>
      </c>
      <c r="H10" s="66"/>
      <c r="I10" s="66"/>
      <c r="J10" s="66"/>
      <c r="K10" s="66" t="s">
        <v>104</v>
      </c>
      <c r="L10" s="66"/>
      <c r="M10" s="66"/>
      <c r="N10" s="66"/>
    </row>
    <row r="11" spans="1:14" ht="12.75" customHeight="1" x14ac:dyDescent="0.2">
      <c r="A11" s="67" t="s">
        <v>2</v>
      </c>
      <c r="B11" s="67" t="s">
        <v>3</v>
      </c>
      <c r="C11" s="67" t="s">
        <v>4</v>
      </c>
      <c r="D11" s="67" t="s">
        <v>5</v>
      </c>
      <c r="E11" s="67" t="s">
        <v>6</v>
      </c>
      <c r="F11" s="67"/>
      <c r="G11" s="67" t="s">
        <v>4</v>
      </c>
      <c r="H11" s="69" t="s">
        <v>5</v>
      </c>
      <c r="I11" s="67" t="s">
        <v>6</v>
      </c>
      <c r="J11" s="67"/>
      <c r="K11" s="67" t="s">
        <v>4</v>
      </c>
      <c r="L11" s="67" t="s">
        <v>5</v>
      </c>
      <c r="M11" s="67" t="s">
        <v>6</v>
      </c>
      <c r="N11" s="67"/>
    </row>
    <row r="12" spans="1:14" ht="12.75" customHeight="1" x14ac:dyDescent="0.2">
      <c r="A12" s="67"/>
      <c r="B12" s="67"/>
      <c r="C12" s="67"/>
      <c r="D12" s="67"/>
      <c r="E12" s="67" t="s">
        <v>7</v>
      </c>
      <c r="F12" s="68" t="s">
        <v>8</v>
      </c>
      <c r="G12" s="67"/>
      <c r="H12" s="69"/>
      <c r="I12" s="67" t="s">
        <v>7</v>
      </c>
      <c r="J12" s="68" t="s">
        <v>8</v>
      </c>
      <c r="K12" s="67"/>
      <c r="L12" s="67"/>
      <c r="M12" s="67" t="s">
        <v>7</v>
      </c>
      <c r="N12" s="68" t="s">
        <v>8</v>
      </c>
    </row>
    <row r="13" spans="1:14" ht="47.25" customHeight="1" x14ac:dyDescent="0.2">
      <c r="A13" s="67"/>
      <c r="B13" s="67"/>
      <c r="C13" s="67"/>
      <c r="D13" s="67"/>
      <c r="E13" s="67"/>
      <c r="F13" s="67"/>
      <c r="G13" s="67"/>
      <c r="H13" s="69"/>
      <c r="I13" s="67"/>
      <c r="J13" s="67"/>
      <c r="K13" s="67"/>
      <c r="L13" s="67"/>
      <c r="M13" s="67"/>
      <c r="N13" s="67"/>
    </row>
    <row r="14" spans="1:14" x14ac:dyDescent="0.2">
      <c r="A14" s="27">
        <v>1</v>
      </c>
      <c r="B14" s="27">
        <v>2</v>
      </c>
      <c r="C14" s="27">
        <v>3</v>
      </c>
      <c r="D14" s="27">
        <v>4</v>
      </c>
      <c r="E14" s="27">
        <v>5</v>
      </c>
      <c r="F14" s="27">
        <v>6</v>
      </c>
      <c r="G14" s="27">
        <v>7</v>
      </c>
      <c r="H14" s="56">
        <v>8</v>
      </c>
      <c r="I14" s="27">
        <v>9</v>
      </c>
      <c r="J14" s="27">
        <v>10</v>
      </c>
      <c r="K14" s="27">
        <v>11</v>
      </c>
      <c r="L14" s="27">
        <v>12</v>
      </c>
      <c r="M14" s="27">
        <v>13</v>
      </c>
      <c r="N14" s="27">
        <v>14</v>
      </c>
    </row>
    <row r="15" spans="1:14" ht="18" customHeight="1" x14ac:dyDescent="0.2">
      <c r="A15" s="7">
        <v>10000000</v>
      </c>
      <c r="B15" s="25" t="s">
        <v>9</v>
      </c>
      <c r="C15" s="8">
        <f>C16+C25+C34+C42+C61</f>
        <v>295152354</v>
      </c>
      <c r="D15" s="8">
        <f>D16+D25+D34+D42+D61</f>
        <v>294156854</v>
      </c>
      <c r="E15" s="8">
        <f t="shared" ref="E15:N15" si="0">E16+E25+E34+E42+E61</f>
        <v>995500</v>
      </c>
      <c r="F15" s="8">
        <f t="shared" si="0"/>
        <v>0</v>
      </c>
      <c r="G15" s="8">
        <f t="shared" si="0"/>
        <v>396700</v>
      </c>
      <c r="H15" s="44">
        <f t="shared" si="0"/>
        <v>396700</v>
      </c>
      <c r="I15" s="8">
        <f t="shared" si="0"/>
        <v>0</v>
      </c>
      <c r="J15" s="8">
        <f t="shared" si="0"/>
        <v>0</v>
      </c>
      <c r="K15" s="8">
        <f t="shared" si="0"/>
        <v>295549054</v>
      </c>
      <c r="L15" s="8">
        <f t="shared" si="0"/>
        <v>294553554</v>
      </c>
      <c r="M15" s="8">
        <f t="shared" si="0"/>
        <v>995500</v>
      </c>
      <c r="N15" s="8">
        <f t="shared" si="0"/>
        <v>0</v>
      </c>
    </row>
    <row r="16" spans="1:14" ht="42.75" customHeight="1" x14ac:dyDescent="0.2">
      <c r="A16" s="7">
        <v>11000000</v>
      </c>
      <c r="B16" s="25" t="s">
        <v>10</v>
      </c>
      <c r="C16" s="8">
        <f>C17+C23</f>
        <v>165445974</v>
      </c>
      <c r="D16" s="8">
        <f>D17+D23</f>
        <v>165445974</v>
      </c>
      <c r="E16" s="8">
        <f t="shared" ref="E16:N16" si="1">E17+E23</f>
        <v>0</v>
      </c>
      <c r="F16" s="8">
        <f t="shared" si="1"/>
        <v>0</v>
      </c>
      <c r="G16" s="8">
        <f t="shared" si="1"/>
        <v>396700</v>
      </c>
      <c r="H16" s="44">
        <f t="shared" si="1"/>
        <v>396700</v>
      </c>
      <c r="I16" s="8">
        <f t="shared" si="1"/>
        <v>0</v>
      </c>
      <c r="J16" s="8">
        <f t="shared" si="1"/>
        <v>0</v>
      </c>
      <c r="K16" s="8">
        <f t="shared" si="1"/>
        <v>165842674</v>
      </c>
      <c r="L16" s="8">
        <f t="shared" si="1"/>
        <v>165842674</v>
      </c>
      <c r="M16" s="8">
        <f t="shared" si="1"/>
        <v>0</v>
      </c>
      <c r="N16" s="8">
        <f t="shared" si="1"/>
        <v>0</v>
      </c>
    </row>
    <row r="17" spans="1:14" ht="25.5" x14ac:dyDescent="0.2">
      <c r="A17" s="7">
        <v>11010000</v>
      </c>
      <c r="B17" s="25" t="s">
        <v>11</v>
      </c>
      <c r="C17" s="8">
        <f>SUM(C18:C22)</f>
        <v>165406174</v>
      </c>
      <c r="D17" s="8">
        <f>SUM(D18:D22)</f>
        <v>165406174</v>
      </c>
      <c r="E17" s="8">
        <f t="shared" ref="E17:J17" si="2">SUM(E18:E21)</f>
        <v>0</v>
      </c>
      <c r="F17" s="8">
        <f t="shared" si="2"/>
        <v>0</v>
      </c>
      <c r="G17" s="8">
        <f>SUM(G18:G22)</f>
        <v>396700</v>
      </c>
      <c r="H17" s="44">
        <f>SUM(H18:H22)</f>
        <v>396700</v>
      </c>
      <c r="I17" s="8">
        <f t="shared" si="2"/>
        <v>0</v>
      </c>
      <c r="J17" s="8">
        <f t="shared" si="2"/>
        <v>0</v>
      </c>
      <c r="K17" s="8">
        <f>SUM(K18:K22)</f>
        <v>165802874</v>
      </c>
      <c r="L17" s="8">
        <f>SUM(L18:L22)</f>
        <v>165802874</v>
      </c>
      <c r="M17" s="8">
        <f>SUM(M18:M22)</f>
        <v>0</v>
      </c>
      <c r="N17" s="8">
        <f>SUM(N18:N22)</f>
        <v>0</v>
      </c>
    </row>
    <row r="18" spans="1:14" ht="55.5" hidden="1" customHeight="1" x14ac:dyDescent="0.2">
      <c r="A18" s="9">
        <v>11010100</v>
      </c>
      <c r="B18" s="12" t="s">
        <v>12</v>
      </c>
      <c r="C18" s="10">
        <f>D18+E18</f>
        <v>121391174</v>
      </c>
      <c r="D18" s="10">
        <v>121391174</v>
      </c>
      <c r="E18" s="10">
        <v>0</v>
      </c>
      <c r="F18" s="10">
        <v>0</v>
      </c>
      <c r="G18" s="10">
        <f t="shared" ref="G18:G20" si="3">H18+I18</f>
        <v>0</v>
      </c>
      <c r="H18" s="45"/>
      <c r="I18" s="11">
        <v>0</v>
      </c>
      <c r="J18" s="11"/>
      <c r="K18" s="10">
        <f t="shared" ref="K18:K86" si="4">C18+G18</f>
        <v>121391174</v>
      </c>
      <c r="L18" s="10">
        <f t="shared" ref="L18:L86" si="5">D18+H18</f>
        <v>121391174</v>
      </c>
      <c r="M18" s="10">
        <f t="shared" ref="M18:M86" si="6">E18+I18</f>
        <v>0</v>
      </c>
      <c r="N18" s="10">
        <f t="shared" ref="N18:N86" si="7">F18+J18</f>
        <v>0</v>
      </c>
    </row>
    <row r="19" spans="1:14" ht="63.75" hidden="1" customHeight="1" x14ac:dyDescent="0.2">
      <c r="A19" s="9">
        <v>11010200</v>
      </c>
      <c r="B19" s="12" t="s">
        <v>13</v>
      </c>
      <c r="C19" s="10">
        <f t="shared" ref="C19:C24" si="8">D19+E19</f>
        <v>0</v>
      </c>
      <c r="D19" s="10">
        <v>0</v>
      </c>
      <c r="E19" s="10">
        <v>0</v>
      </c>
      <c r="F19" s="10">
        <v>0</v>
      </c>
      <c r="G19" s="10">
        <f t="shared" si="3"/>
        <v>0</v>
      </c>
      <c r="H19" s="46">
        <v>0</v>
      </c>
      <c r="I19" s="10">
        <v>0</v>
      </c>
      <c r="J19" s="10"/>
      <c r="K19" s="10">
        <f t="shared" si="4"/>
        <v>0</v>
      </c>
      <c r="L19" s="10">
        <f t="shared" si="5"/>
        <v>0</v>
      </c>
      <c r="M19" s="10">
        <f t="shared" si="6"/>
        <v>0</v>
      </c>
      <c r="N19" s="10">
        <f t="shared" si="7"/>
        <v>0</v>
      </c>
    </row>
    <row r="20" spans="1:14" ht="54" customHeight="1" x14ac:dyDescent="0.2">
      <c r="A20" s="9">
        <v>11010400</v>
      </c>
      <c r="B20" s="12" t="s">
        <v>14</v>
      </c>
      <c r="C20" s="11">
        <f t="shared" si="8"/>
        <v>41500000</v>
      </c>
      <c r="D20" s="11">
        <v>41500000</v>
      </c>
      <c r="E20" s="11">
        <v>0</v>
      </c>
      <c r="F20" s="11">
        <v>0</v>
      </c>
      <c r="G20" s="11">
        <f t="shared" si="3"/>
        <v>396700</v>
      </c>
      <c r="H20" s="47">
        <v>396700</v>
      </c>
      <c r="I20" s="11">
        <v>0</v>
      </c>
      <c r="J20" s="11"/>
      <c r="K20" s="11">
        <f t="shared" si="4"/>
        <v>41896700</v>
      </c>
      <c r="L20" s="11">
        <f t="shared" si="5"/>
        <v>41896700</v>
      </c>
      <c r="M20" s="11">
        <f t="shared" si="6"/>
        <v>0</v>
      </c>
      <c r="N20" s="11">
        <f t="shared" si="7"/>
        <v>0</v>
      </c>
    </row>
    <row r="21" spans="1:14" ht="40.5" hidden="1" customHeight="1" x14ac:dyDescent="0.2">
      <c r="A21" s="9">
        <v>11010500</v>
      </c>
      <c r="B21" s="12" t="s">
        <v>15</v>
      </c>
      <c r="C21" s="10">
        <f t="shared" si="8"/>
        <v>1315000</v>
      </c>
      <c r="D21" s="10">
        <v>1315000</v>
      </c>
      <c r="E21" s="10">
        <v>0</v>
      </c>
      <c r="F21" s="10">
        <v>0</v>
      </c>
      <c r="G21" s="11">
        <f t="shared" ref="G21:G87" si="9">H21+I21</f>
        <v>0</v>
      </c>
      <c r="H21" s="47"/>
      <c r="I21" s="11">
        <v>0</v>
      </c>
      <c r="J21" s="11"/>
      <c r="K21" s="11">
        <f t="shared" si="4"/>
        <v>1315000</v>
      </c>
      <c r="L21" s="11">
        <f t="shared" si="5"/>
        <v>1315000</v>
      </c>
      <c r="M21" s="11">
        <f t="shared" si="6"/>
        <v>0</v>
      </c>
      <c r="N21" s="11">
        <f t="shared" si="7"/>
        <v>0</v>
      </c>
    </row>
    <row r="22" spans="1:14" ht="56.25" hidden="1" customHeight="1" x14ac:dyDescent="0.2">
      <c r="A22" s="9">
        <v>11011300</v>
      </c>
      <c r="B22" s="12" t="s">
        <v>110</v>
      </c>
      <c r="C22" s="10">
        <f t="shared" si="8"/>
        <v>1200000</v>
      </c>
      <c r="D22" s="10">
        <v>1200000</v>
      </c>
      <c r="E22" s="10">
        <v>0</v>
      </c>
      <c r="F22" s="10">
        <v>0</v>
      </c>
      <c r="G22" s="11">
        <f t="shared" ref="G22" si="10">H22+I22</f>
        <v>0</v>
      </c>
      <c r="H22" s="47"/>
      <c r="I22" s="11">
        <v>0</v>
      </c>
      <c r="J22" s="11"/>
      <c r="K22" s="11">
        <f t="shared" si="4"/>
        <v>1200000</v>
      </c>
      <c r="L22" s="11">
        <f t="shared" si="5"/>
        <v>1200000</v>
      </c>
      <c r="M22" s="11">
        <f t="shared" ref="M22" si="11">E22+I22</f>
        <v>0</v>
      </c>
      <c r="N22" s="11">
        <f t="shared" ref="N22" si="12">F22+J22</f>
        <v>0</v>
      </c>
    </row>
    <row r="23" spans="1:14" ht="20.25" hidden="1" customHeight="1" x14ac:dyDescent="0.2">
      <c r="A23" s="7">
        <v>11020000</v>
      </c>
      <c r="B23" s="25" t="s">
        <v>16</v>
      </c>
      <c r="C23" s="8">
        <f>C24</f>
        <v>39800</v>
      </c>
      <c r="D23" s="8">
        <f>D24</f>
        <v>39800</v>
      </c>
      <c r="E23" s="8">
        <v>0</v>
      </c>
      <c r="F23" s="8">
        <v>0</v>
      </c>
      <c r="G23" s="8">
        <f t="shared" ref="G23:N23" si="13">G24</f>
        <v>0</v>
      </c>
      <c r="H23" s="44">
        <f t="shared" si="13"/>
        <v>0</v>
      </c>
      <c r="I23" s="8"/>
      <c r="J23" s="8"/>
      <c r="K23" s="8">
        <f t="shared" si="13"/>
        <v>39800</v>
      </c>
      <c r="L23" s="8">
        <f t="shared" si="13"/>
        <v>39800</v>
      </c>
      <c r="M23" s="8">
        <f t="shared" si="13"/>
        <v>0</v>
      </c>
      <c r="N23" s="8">
        <f t="shared" si="13"/>
        <v>0</v>
      </c>
    </row>
    <row r="24" spans="1:14" ht="46.5" hidden="1" customHeight="1" x14ac:dyDescent="0.2">
      <c r="A24" s="9">
        <v>11020200</v>
      </c>
      <c r="B24" s="12" t="s">
        <v>17</v>
      </c>
      <c r="C24" s="10">
        <f t="shared" si="8"/>
        <v>39800</v>
      </c>
      <c r="D24" s="10">
        <v>39800</v>
      </c>
      <c r="E24" s="10">
        <v>0</v>
      </c>
      <c r="F24" s="10">
        <v>0</v>
      </c>
      <c r="G24" s="11">
        <f>H24+I24</f>
        <v>0</v>
      </c>
      <c r="H24" s="47"/>
      <c r="I24" s="11">
        <v>0</v>
      </c>
      <c r="J24" s="11"/>
      <c r="K24" s="11">
        <f t="shared" si="4"/>
        <v>39800</v>
      </c>
      <c r="L24" s="11">
        <f t="shared" si="5"/>
        <v>39800</v>
      </c>
      <c r="M24" s="11">
        <f t="shared" si="6"/>
        <v>0</v>
      </c>
      <c r="N24" s="11">
        <f t="shared" si="7"/>
        <v>0</v>
      </c>
    </row>
    <row r="25" spans="1:14" ht="43.5" hidden="1" customHeight="1" x14ac:dyDescent="0.2">
      <c r="A25" s="7">
        <v>13000000</v>
      </c>
      <c r="B25" s="25" t="s">
        <v>18</v>
      </c>
      <c r="C25" s="13">
        <f>C26+C29</f>
        <v>8726500</v>
      </c>
      <c r="D25" s="13">
        <f>D26+D29</f>
        <v>8726500</v>
      </c>
      <c r="E25" s="8">
        <v>0</v>
      </c>
      <c r="F25" s="8">
        <v>0</v>
      </c>
      <c r="G25" s="13">
        <f t="shared" si="9"/>
        <v>0</v>
      </c>
      <c r="H25" s="48">
        <f>H26+H29</f>
        <v>0</v>
      </c>
      <c r="I25" s="13"/>
      <c r="J25" s="13"/>
      <c r="K25" s="13">
        <f t="shared" si="4"/>
        <v>8726500</v>
      </c>
      <c r="L25" s="13">
        <f t="shared" si="5"/>
        <v>8726500</v>
      </c>
      <c r="M25" s="13">
        <f t="shared" si="6"/>
        <v>0</v>
      </c>
      <c r="N25" s="13">
        <f t="shared" si="7"/>
        <v>0</v>
      </c>
    </row>
    <row r="26" spans="1:14" ht="31.5" hidden="1" customHeight="1" x14ac:dyDescent="0.2">
      <c r="A26" s="7">
        <v>13010000</v>
      </c>
      <c r="B26" s="25" t="s">
        <v>19</v>
      </c>
      <c r="C26" s="8">
        <f>C27+C28</f>
        <v>5217800</v>
      </c>
      <c r="D26" s="8">
        <f>D27+D28</f>
        <v>5217800</v>
      </c>
      <c r="E26" s="8">
        <v>0</v>
      </c>
      <c r="F26" s="8">
        <v>0</v>
      </c>
      <c r="G26" s="8">
        <f t="shared" ref="G26:N26" si="14">G27+G28</f>
        <v>0</v>
      </c>
      <c r="H26" s="44">
        <f t="shared" si="14"/>
        <v>0</v>
      </c>
      <c r="I26" s="8"/>
      <c r="J26" s="8"/>
      <c r="K26" s="8">
        <f t="shared" si="14"/>
        <v>5217800</v>
      </c>
      <c r="L26" s="8">
        <f t="shared" si="14"/>
        <v>5217800</v>
      </c>
      <c r="M26" s="8">
        <f t="shared" si="14"/>
        <v>0</v>
      </c>
      <c r="N26" s="8">
        <f t="shared" si="14"/>
        <v>0</v>
      </c>
    </row>
    <row r="27" spans="1:14" ht="54" hidden="1" customHeight="1" x14ac:dyDescent="0.2">
      <c r="A27" s="9">
        <v>13010100</v>
      </c>
      <c r="B27" s="12" t="s">
        <v>20</v>
      </c>
      <c r="C27" s="10">
        <f t="shared" ref="C27:C28" si="15">D27+E27</f>
        <v>4140800</v>
      </c>
      <c r="D27" s="10">
        <v>4140800</v>
      </c>
      <c r="E27" s="10">
        <v>0</v>
      </c>
      <c r="F27" s="10">
        <v>0</v>
      </c>
      <c r="G27" s="11">
        <f t="shared" si="9"/>
        <v>0</v>
      </c>
      <c r="H27" s="47"/>
      <c r="I27" s="11">
        <v>0</v>
      </c>
      <c r="J27" s="11"/>
      <c r="K27" s="11">
        <f t="shared" si="4"/>
        <v>4140800</v>
      </c>
      <c r="L27" s="11">
        <f t="shared" si="5"/>
        <v>4140800</v>
      </c>
      <c r="M27" s="11">
        <f t="shared" si="6"/>
        <v>0</v>
      </c>
      <c r="N27" s="11">
        <f t="shared" si="7"/>
        <v>0</v>
      </c>
    </row>
    <row r="28" spans="1:14" ht="80.25" hidden="1" customHeight="1" x14ac:dyDescent="0.2">
      <c r="A28" s="9">
        <v>13010200</v>
      </c>
      <c r="B28" s="12" t="s">
        <v>21</v>
      </c>
      <c r="C28" s="10">
        <f t="shared" si="15"/>
        <v>1077000</v>
      </c>
      <c r="D28" s="10">
        <v>1077000</v>
      </c>
      <c r="E28" s="10">
        <v>0</v>
      </c>
      <c r="F28" s="10">
        <v>0</v>
      </c>
      <c r="G28" s="11">
        <f t="shared" si="9"/>
        <v>0</v>
      </c>
      <c r="H28" s="47"/>
      <c r="I28" s="11">
        <v>0</v>
      </c>
      <c r="J28" s="11"/>
      <c r="K28" s="11">
        <f t="shared" si="4"/>
        <v>1077000</v>
      </c>
      <c r="L28" s="11">
        <f t="shared" si="5"/>
        <v>1077000</v>
      </c>
      <c r="M28" s="11">
        <f t="shared" si="6"/>
        <v>0</v>
      </c>
      <c r="N28" s="11">
        <f t="shared" si="7"/>
        <v>0</v>
      </c>
    </row>
    <row r="29" spans="1:14" ht="36.75" hidden="1" customHeight="1" x14ac:dyDescent="0.2">
      <c r="A29" s="7">
        <v>13030000</v>
      </c>
      <c r="B29" s="25" t="s">
        <v>22</v>
      </c>
      <c r="C29" s="8">
        <f>C30+C31+C32+C33</f>
        <v>3508700</v>
      </c>
      <c r="D29" s="8">
        <f t="shared" ref="D29" si="16">D30+D31+D32+D33</f>
        <v>3508700</v>
      </c>
      <c r="E29" s="8">
        <v>0</v>
      </c>
      <c r="F29" s="8">
        <v>0</v>
      </c>
      <c r="G29" s="8">
        <f t="shared" ref="G29:N29" si="17">G30+G31+G32+G33</f>
        <v>0</v>
      </c>
      <c r="H29" s="44">
        <f t="shared" si="17"/>
        <v>0</v>
      </c>
      <c r="I29" s="8"/>
      <c r="J29" s="8"/>
      <c r="K29" s="8">
        <f t="shared" si="17"/>
        <v>3508700</v>
      </c>
      <c r="L29" s="8">
        <f t="shared" si="17"/>
        <v>3508700</v>
      </c>
      <c r="M29" s="8">
        <f t="shared" si="17"/>
        <v>0</v>
      </c>
      <c r="N29" s="8">
        <f t="shared" si="17"/>
        <v>0</v>
      </c>
    </row>
    <row r="30" spans="1:14" ht="42" hidden="1" customHeight="1" x14ac:dyDescent="0.2">
      <c r="A30" s="9">
        <v>13030100</v>
      </c>
      <c r="B30" s="12" t="s">
        <v>23</v>
      </c>
      <c r="C30" s="10">
        <f t="shared" ref="C30:C33" si="18">D30+E30</f>
        <v>24700</v>
      </c>
      <c r="D30" s="10">
        <v>24700</v>
      </c>
      <c r="E30" s="10">
        <v>0</v>
      </c>
      <c r="F30" s="10">
        <v>0</v>
      </c>
      <c r="G30" s="11">
        <f t="shared" si="9"/>
        <v>0</v>
      </c>
      <c r="H30" s="47"/>
      <c r="I30" s="11">
        <v>0</v>
      </c>
      <c r="J30" s="11"/>
      <c r="K30" s="11">
        <f t="shared" si="4"/>
        <v>24700</v>
      </c>
      <c r="L30" s="11">
        <f t="shared" si="5"/>
        <v>24700</v>
      </c>
      <c r="M30" s="11">
        <f t="shared" si="6"/>
        <v>0</v>
      </c>
      <c r="N30" s="11">
        <f t="shared" si="7"/>
        <v>0</v>
      </c>
    </row>
    <row r="31" spans="1:14" ht="27" hidden="1" customHeight="1" x14ac:dyDescent="0.2">
      <c r="A31" s="9">
        <v>13030700</v>
      </c>
      <c r="B31" s="12" t="s">
        <v>24</v>
      </c>
      <c r="C31" s="10">
        <f t="shared" si="18"/>
        <v>2100000</v>
      </c>
      <c r="D31" s="10">
        <v>2100000</v>
      </c>
      <c r="E31" s="10">
        <v>0</v>
      </c>
      <c r="F31" s="10">
        <v>0</v>
      </c>
      <c r="G31" s="11">
        <f t="shared" si="9"/>
        <v>0</v>
      </c>
      <c r="H31" s="47"/>
      <c r="I31" s="11">
        <v>0</v>
      </c>
      <c r="J31" s="11"/>
      <c r="K31" s="11">
        <f t="shared" si="4"/>
        <v>2100000</v>
      </c>
      <c r="L31" s="11">
        <f t="shared" si="5"/>
        <v>2100000</v>
      </c>
      <c r="M31" s="11">
        <f t="shared" si="6"/>
        <v>0</v>
      </c>
      <c r="N31" s="11">
        <f t="shared" si="7"/>
        <v>0</v>
      </c>
    </row>
    <row r="32" spans="1:14" ht="30" hidden="1" customHeight="1" x14ac:dyDescent="0.2">
      <c r="A32" s="9">
        <v>13030800</v>
      </c>
      <c r="B32" s="12" t="s">
        <v>25</v>
      </c>
      <c r="C32" s="10">
        <f t="shared" si="18"/>
        <v>1220000</v>
      </c>
      <c r="D32" s="10">
        <v>1220000</v>
      </c>
      <c r="E32" s="10">
        <v>0</v>
      </c>
      <c r="F32" s="10">
        <v>0</v>
      </c>
      <c r="G32" s="11">
        <f t="shared" si="9"/>
        <v>0</v>
      </c>
      <c r="H32" s="47"/>
      <c r="I32" s="11">
        <v>0</v>
      </c>
      <c r="J32" s="11"/>
      <c r="K32" s="11">
        <f t="shared" si="4"/>
        <v>1220000</v>
      </c>
      <c r="L32" s="11">
        <f t="shared" si="5"/>
        <v>1220000</v>
      </c>
      <c r="M32" s="11">
        <f t="shared" si="6"/>
        <v>0</v>
      </c>
      <c r="N32" s="11">
        <f t="shared" si="7"/>
        <v>0</v>
      </c>
    </row>
    <row r="33" spans="1:14" ht="30.75" hidden="1" customHeight="1" x14ac:dyDescent="0.2">
      <c r="A33" s="9">
        <v>13030900</v>
      </c>
      <c r="B33" s="12" t="s">
        <v>26</v>
      </c>
      <c r="C33" s="10">
        <f t="shared" si="18"/>
        <v>164000</v>
      </c>
      <c r="D33" s="10">
        <v>164000</v>
      </c>
      <c r="E33" s="10">
        <v>0</v>
      </c>
      <c r="F33" s="10">
        <v>0</v>
      </c>
      <c r="G33" s="11">
        <f t="shared" si="9"/>
        <v>0</v>
      </c>
      <c r="H33" s="47"/>
      <c r="I33" s="11">
        <v>0</v>
      </c>
      <c r="J33" s="11"/>
      <c r="K33" s="11">
        <f t="shared" si="4"/>
        <v>164000</v>
      </c>
      <c r="L33" s="11">
        <f t="shared" si="5"/>
        <v>164000</v>
      </c>
      <c r="M33" s="11">
        <f t="shared" si="6"/>
        <v>0</v>
      </c>
      <c r="N33" s="11">
        <f t="shared" si="7"/>
        <v>0</v>
      </c>
    </row>
    <row r="34" spans="1:14" ht="30.75" hidden="1" customHeight="1" x14ac:dyDescent="0.2">
      <c r="A34" s="7">
        <v>14000000</v>
      </c>
      <c r="B34" s="25" t="s">
        <v>27</v>
      </c>
      <c r="C34" s="8">
        <f>C35+C37+C39</f>
        <v>24214403</v>
      </c>
      <c r="D34" s="8">
        <f>D35+D37+D39</f>
        <v>24214403</v>
      </c>
      <c r="E34" s="8">
        <v>0</v>
      </c>
      <c r="F34" s="8">
        <v>0</v>
      </c>
      <c r="G34" s="8">
        <f t="shared" ref="G34:N34" si="19">G35+G37+G39</f>
        <v>0</v>
      </c>
      <c r="H34" s="44">
        <f t="shared" ref="H34" si="20">H35+H37+H39</f>
        <v>0</v>
      </c>
      <c r="I34" s="8"/>
      <c r="J34" s="8"/>
      <c r="K34" s="8">
        <f t="shared" si="19"/>
        <v>24214403</v>
      </c>
      <c r="L34" s="8">
        <f t="shared" si="19"/>
        <v>24214403</v>
      </c>
      <c r="M34" s="8">
        <f t="shared" si="19"/>
        <v>0</v>
      </c>
      <c r="N34" s="8">
        <f t="shared" si="19"/>
        <v>0</v>
      </c>
    </row>
    <row r="35" spans="1:14" ht="43.5" hidden="1" customHeight="1" x14ac:dyDescent="0.2">
      <c r="A35" s="7">
        <v>14020000</v>
      </c>
      <c r="B35" s="25" t="s">
        <v>28</v>
      </c>
      <c r="C35" s="8">
        <f>C36</f>
        <v>1120000</v>
      </c>
      <c r="D35" s="8">
        <f>D36</f>
        <v>1120000</v>
      </c>
      <c r="E35" s="8">
        <v>0</v>
      </c>
      <c r="F35" s="8">
        <v>0</v>
      </c>
      <c r="G35" s="8">
        <f t="shared" ref="G35:N35" si="21">G36</f>
        <v>0</v>
      </c>
      <c r="H35" s="44">
        <f t="shared" si="21"/>
        <v>0</v>
      </c>
      <c r="I35" s="8"/>
      <c r="J35" s="8"/>
      <c r="K35" s="8">
        <f t="shared" si="21"/>
        <v>1120000</v>
      </c>
      <c r="L35" s="8">
        <f t="shared" si="21"/>
        <v>1120000</v>
      </c>
      <c r="M35" s="8">
        <f t="shared" si="21"/>
        <v>0</v>
      </c>
      <c r="N35" s="8">
        <f t="shared" si="21"/>
        <v>0</v>
      </c>
    </row>
    <row r="36" spans="1:14" ht="18" hidden="1" customHeight="1" x14ac:dyDescent="0.2">
      <c r="A36" s="9">
        <v>14021900</v>
      </c>
      <c r="B36" s="12" t="s">
        <v>29</v>
      </c>
      <c r="C36" s="10">
        <f t="shared" ref="C36" si="22">D36+E36</f>
        <v>1120000</v>
      </c>
      <c r="D36" s="10">
        <v>1120000</v>
      </c>
      <c r="E36" s="10">
        <v>0</v>
      </c>
      <c r="F36" s="10">
        <v>0</v>
      </c>
      <c r="G36" s="11">
        <f>H36+I36</f>
        <v>0</v>
      </c>
      <c r="H36" s="47"/>
      <c r="I36" s="11"/>
      <c r="J36" s="11"/>
      <c r="K36" s="11">
        <f t="shared" si="4"/>
        <v>1120000</v>
      </c>
      <c r="L36" s="11">
        <f t="shared" si="5"/>
        <v>1120000</v>
      </c>
      <c r="M36" s="11">
        <f t="shared" si="6"/>
        <v>0</v>
      </c>
      <c r="N36" s="11">
        <f t="shared" si="7"/>
        <v>0</v>
      </c>
    </row>
    <row r="37" spans="1:14" ht="38.25" hidden="1" x14ac:dyDescent="0.2">
      <c r="A37" s="7">
        <v>14030000</v>
      </c>
      <c r="B37" s="25" t="s">
        <v>30</v>
      </c>
      <c r="C37" s="8">
        <f>C38</f>
        <v>9330000</v>
      </c>
      <c r="D37" s="8">
        <f>D38</f>
        <v>9330000</v>
      </c>
      <c r="E37" s="8">
        <v>0</v>
      </c>
      <c r="F37" s="8">
        <v>0</v>
      </c>
      <c r="G37" s="8">
        <f t="shared" ref="G37:N37" si="23">G38</f>
        <v>0</v>
      </c>
      <c r="H37" s="44">
        <f t="shared" si="23"/>
        <v>0</v>
      </c>
      <c r="I37" s="8"/>
      <c r="J37" s="8"/>
      <c r="K37" s="8">
        <f t="shared" si="23"/>
        <v>9330000</v>
      </c>
      <c r="L37" s="8">
        <f t="shared" si="23"/>
        <v>9330000</v>
      </c>
      <c r="M37" s="8">
        <f t="shared" si="23"/>
        <v>0</v>
      </c>
      <c r="N37" s="8">
        <f t="shared" si="23"/>
        <v>0</v>
      </c>
    </row>
    <row r="38" spans="1:14" hidden="1" x14ac:dyDescent="0.2">
      <c r="A38" s="9">
        <v>14031900</v>
      </c>
      <c r="B38" s="12" t="s">
        <v>29</v>
      </c>
      <c r="C38" s="10">
        <f t="shared" ref="C38" si="24">D38+E38</f>
        <v>9330000</v>
      </c>
      <c r="D38" s="10">
        <v>9330000</v>
      </c>
      <c r="E38" s="10">
        <v>0</v>
      </c>
      <c r="F38" s="10">
        <v>0</v>
      </c>
      <c r="G38" s="11">
        <f>H38+I38</f>
        <v>0</v>
      </c>
      <c r="H38" s="47"/>
      <c r="I38" s="11"/>
      <c r="J38" s="11"/>
      <c r="K38" s="11">
        <f t="shared" si="4"/>
        <v>9330000</v>
      </c>
      <c r="L38" s="11">
        <f t="shared" si="5"/>
        <v>9330000</v>
      </c>
      <c r="M38" s="11">
        <f t="shared" si="6"/>
        <v>0</v>
      </c>
      <c r="N38" s="11">
        <f t="shared" si="7"/>
        <v>0</v>
      </c>
    </row>
    <row r="39" spans="1:14" ht="55.5" hidden="1" customHeight="1" x14ac:dyDescent="0.2">
      <c r="A39" s="7">
        <v>14040000</v>
      </c>
      <c r="B39" s="25" t="s">
        <v>31</v>
      </c>
      <c r="C39" s="8">
        <f>C40+C41</f>
        <v>13764403</v>
      </c>
      <c r="D39" s="8">
        <f>D40+D41</f>
        <v>13764403</v>
      </c>
      <c r="E39" s="8">
        <v>0</v>
      </c>
      <c r="F39" s="8">
        <v>0</v>
      </c>
      <c r="G39" s="8">
        <f t="shared" ref="G39:N39" si="25">G40+G41</f>
        <v>0</v>
      </c>
      <c r="H39" s="44">
        <f t="shared" si="25"/>
        <v>0</v>
      </c>
      <c r="I39" s="8"/>
      <c r="J39" s="8"/>
      <c r="K39" s="8">
        <f t="shared" si="25"/>
        <v>13764403</v>
      </c>
      <c r="L39" s="8">
        <f t="shared" si="25"/>
        <v>13764403</v>
      </c>
      <c r="M39" s="8">
        <f t="shared" si="25"/>
        <v>0</v>
      </c>
      <c r="N39" s="8">
        <f t="shared" si="25"/>
        <v>0</v>
      </c>
    </row>
    <row r="40" spans="1:14" ht="130.5" hidden="1" customHeight="1" x14ac:dyDescent="0.2">
      <c r="A40" s="9">
        <v>14040100</v>
      </c>
      <c r="B40" s="12" t="s">
        <v>100</v>
      </c>
      <c r="C40" s="11">
        <f t="shared" ref="C40:C41" si="26">D40+E40</f>
        <v>8694403</v>
      </c>
      <c r="D40" s="11">
        <v>8694403</v>
      </c>
      <c r="E40" s="11">
        <v>0</v>
      </c>
      <c r="F40" s="11">
        <v>0</v>
      </c>
      <c r="G40" s="11">
        <f t="shared" si="9"/>
        <v>0</v>
      </c>
      <c r="H40" s="47"/>
      <c r="I40" s="11">
        <v>0</v>
      </c>
      <c r="J40" s="11"/>
      <c r="K40" s="11">
        <f t="shared" si="4"/>
        <v>8694403</v>
      </c>
      <c r="L40" s="11">
        <f t="shared" si="5"/>
        <v>8694403</v>
      </c>
      <c r="M40" s="11">
        <f t="shared" si="6"/>
        <v>0</v>
      </c>
      <c r="N40" s="11">
        <f t="shared" si="7"/>
        <v>0</v>
      </c>
    </row>
    <row r="41" spans="1:14" ht="84" hidden="1" customHeight="1" x14ac:dyDescent="0.2">
      <c r="A41" s="9">
        <v>14040200</v>
      </c>
      <c r="B41" s="12" t="s">
        <v>32</v>
      </c>
      <c r="C41" s="11">
        <f t="shared" si="26"/>
        <v>5070000</v>
      </c>
      <c r="D41" s="11">
        <v>5070000</v>
      </c>
      <c r="E41" s="11">
        <v>0</v>
      </c>
      <c r="F41" s="11">
        <v>0</v>
      </c>
      <c r="G41" s="11">
        <f t="shared" si="9"/>
        <v>0</v>
      </c>
      <c r="H41" s="47"/>
      <c r="I41" s="11">
        <v>0</v>
      </c>
      <c r="J41" s="11"/>
      <c r="K41" s="11">
        <f t="shared" si="4"/>
        <v>5070000</v>
      </c>
      <c r="L41" s="11">
        <f t="shared" si="5"/>
        <v>5070000</v>
      </c>
      <c r="M41" s="11">
        <f t="shared" si="6"/>
        <v>0</v>
      </c>
      <c r="N41" s="11">
        <f t="shared" si="7"/>
        <v>0</v>
      </c>
    </row>
    <row r="42" spans="1:14" ht="54" hidden="1" customHeight="1" x14ac:dyDescent="0.2">
      <c r="A42" s="7">
        <v>18000000</v>
      </c>
      <c r="B42" s="25" t="s">
        <v>33</v>
      </c>
      <c r="C42" s="8">
        <f>C43+C57+C54</f>
        <v>95769977</v>
      </c>
      <c r="D42" s="8">
        <f t="shared" ref="D42" si="27">D43+D57+D54</f>
        <v>95769977</v>
      </c>
      <c r="E42" s="8">
        <v>0</v>
      </c>
      <c r="F42" s="8">
        <v>0</v>
      </c>
      <c r="G42" s="8">
        <f t="shared" ref="G42:N42" si="28">G43+G57+G54</f>
        <v>0</v>
      </c>
      <c r="H42" s="44">
        <f t="shared" si="28"/>
        <v>0</v>
      </c>
      <c r="I42" s="8"/>
      <c r="J42" s="8"/>
      <c r="K42" s="8">
        <f t="shared" si="28"/>
        <v>95769977</v>
      </c>
      <c r="L42" s="8">
        <f t="shared" si="28"/>
        <v>95769977</v>
      </c>
      <c r="M42" s="8">
        <f t="shared" si="28"/>
        <v>0</v>
      </c>
      <c r="N42" s="8">
        <f t="shared" si="28"/>
        <v>0</v>
      </c>
    </row>
    <row r="43" spans="1:14" hidden="1" x14ac:dyDescent="0.2">
      <c r="A43" s="7">
        <v>18010000</v>
      </c>
      <c r="B43" s="25" t="s">
        <v>34</v>
      </c>
      <c r="C43" s="8">
        <f>C44+C45+C46+C47+C48+C49+C50+C51+C53+C52</f>
        <v>40475500</v>
      </c>
      <c r="D43" s="8">
        <f>D44+D45+D46+D47+D48+D49+D50+D51+D52+D53</f>
        <v>40475500</v>
      </c>
      <c r="E43" s="8">
        <v>0</v>
      </c>
      <c r="F43" s="8">
        <v>0</v>
      </c>
      <c r="G43" s="8">
        <f>G44+G45+G46+G47+G48+G49+G50+G51+G53+G52</f>
        <v>0</v>
      </c>
      <c r="H43" s="44">
        <f>H44+H45+H46+H47+H48+H49+H50+H51+H53+H52</f>
        <v>0</v>
      </c>
      <c r="I43" s="8"/>
      <c r="J43" s="8"/>
      <c r="K43" s="8">
        <f>K44+K45+K46+K47+K48+K49+K50+K51+K53+K52</f>
        <v>40475500</v>
      </c>
      <c r="L43" s="8">
        <f>L44+L45+L46+L47+L48+L49+L50+L51+L53+L52</f>
        <v>40475500</v>
      </c>
      <c r="M43" s="8">
        <f t="shared" ref="M43:N43" si="29">M44+M45+M46+M47+M48+M49+M50+M51+M53</f>
        <v>0</v>
      </c>
      <c r="N43" s="8">
        <f t="shared" si="29"/>
        <v>0</v>
      </c>
    </row>
    <row r="44" spans="1:14" ht="57.75" hidden="1" customHeight="1" x14ac:dyDescent="0.2">
      <c r="A44" s="9">
        <v>18010100</v>
      </c>
      <c r="B44" s="12" t="s">
        <v>35</v>
      </c>
      <c r="C44" s="10">
        <f t="shared" ref="C44:C60" si="30">D44+E44</f>
        <v>129000</v>
      </c>
      <c r="D44" s="10">
        <v>129000</v>
      </c>
      <c r="E44" s="10">
        <v>0</v>
      </c>
      <c r="F44" s="10">
        <v>0</v>
      </c>
      <c r="G44" s="11">
        <f>H44+I44</f>
        <v>0</v>
      </c>
      <c r="H44" s="47"/>
      <c r="I44" s="11"/>
      <c r="J44" s="11"/>
      <c r="K44" s="11">
        <f t="shared" si="4"/>
        <v>129000</v>
      </c>
      <c r="L44" s="11">
        <f t="shared" si="5"/>
        <v>129000</v>
      </c>
      <c r="M44" s="11">
        <f t="shared" si="6"/>
        <v>0</v>
      </c>
      <c r="N44" s="11">
        <f t="shared" si="7"/>
        <v>0</v>
      </c>
    </row>
    <row r="45" spans="1:14" ht="52.5" hidden="1" customHeight="1" x14ac:dyDescent="0.2">
      <c r="A45" s="9">
        <v>18010200</v>
      </c>
      <c r="B45" s="12" t="s">
        <v>36</v>
      </c>
      <c r="C45" s="10">
        <f t="shared" si="30"/>
        <v>620000</v>
      </c>
      <c r="D45" s="10">
        <v>620000</v>
      </c>
      <c r="E45" s="10">
        <v>0</v>
      </c>
      <c r="F45" s="10">
        <v>0</v>
      </c>
      <c r="G45" s="11">
        <f>H45+I45</f>
        <v>0</v>
      </c>
      <c r="H45" s="47"/>
      <c r="I45" s="11"/>
      <c r="J45" s="11"/>
      <c r="K45" s="11">
        <f t="shared" si="4"/>
        <v>620000</v>
      </c>
      <c r="L45" s="11">
        <f t="shared" si="5"/>
        <v>620000</v>
      </c>
      <c r="M45" s="11">
        <f t="shared" si="6"/>
        <v>0</v>
      </c>
      <c r="N45" s="11">
        <f t="shared" si="7"/>
        <v>0</v>
      </c>
    </row>
    <row r="46" spans="1:14" ht="51" hidden="1" x14ac:dyDescent="0.2">
      <c r="A46" s="9">
        <v>18010300</v>
      </c>
      <c r="B46" s="12" t="s">
        <v>37</v>
      </c>
      <c r="C46" s="10">
        <f t="shared" si="30"/>
        <v>1780000</v>
      </c>
      <c r="D46" s="10">
        <v>1780000</v>
      </c>
      <c r="E46" s="10">
        <v>0</v>
      </c>
      <c r="F46" s="10">
        <v>0</v>
      </c>
      <c r="G46" s="11">
        <f t="shared" si="9"/>
        <v>0</v>
      </c>
      <c r="H46" s="47"/>
      <c r="I46" s="11"/>
      <c r="J46" s="11"/>
      <c r="K46" s="11">
        <f t="shared" si="4"/>
        <v>1780000</v>
      </c>
      <c r="L46" s="11">
        <f t="shared" si="5"/>
        <v>1780000</v>
      </c>
      <c r="M46" s="11">
        <f t="shared" si="6"/>
        <v>0</v>
      </c>
      <c r="N46" s="11">
        <f t="shared" si="7"/>
        <v>0</v>
      </c>
    </row>
    <row r="47" spans="1:14" ht="63.75" hidden="1" x14ac:dyDescent="0.2">
      <c r="A47" s="9">
        <v>18010400</v>
      </c>
      <c r="B47" s="12" t="s">
        <v>38</v>
      </c>
      <c r="C47" s="10">
        <f t="shared" si="30"/>
        <v>1640000</v>
      </c>
      <c r="D47" s="10">
        <v>1640000</v>
      </c>
      <c r="E47" s="10">
        <v>0</v>
      </c>
      <c r="F47" s="10">
        <v>0</v>
      </c>
      <c r="G47" s="11">
        <f t="shared" si="9"/>
        <v>0</v>
      </c>
      <c r="H47" s="47"/>
      <c r="I47" s="11"/>
      <c r="J47" s="11"/>
      <c r="K47" s="11">
        <f t="shared" si="4"/>
        <v>1640000</v>
      </c>
      <c r="L47" s="11">
        <f t="shared" si="5"/>
        <v>1640000</v>
      </c>
      <c r="M47" s="11">
        <f t="shared" si="6"/>
        <v>0</v>
      </c>
      <c r="N47" s="11">
        <f t="shared" si="7"/>
        <v>0</v>
      </c>
    </row>
    <row r="48" spans="1:14" hidden="1" x14ac:dyDescent="0.2">
      <c r="A48" s="9">
        <v>18010500</v>
      </c>
      <c r="B48" s="12" t="s">
        <v>39</v>
      </c>
      <c r="C48" s="10">
        <f t="shared" si="30"/>
        <v>5400000</v>
      </c>
      <c r="D48" s="10">
        <v>5400000</v>
      </c>
      <c r="E48" s="10">
        <v>0</v>
      </c>
      <c r="F48" s="10">
        <v>0</v>
      </c>
      <c r="G48" s="11">
        <f t="shared" si="9"/>
        <v>0</v>
      </c>
      <c r="H48" s="47"/>
      <c r="I48" s="11"/>
      <c r="J48" s="11"/>
      <c r="K48" s="11">
        <f t="shared" si="4"/>
        <v>5400000</v>
      </c>
      <c r="L48" s="11">
        <f t="shared" si="5"/>
        <v>5400000</v>
      </c>
      <c r="M48" s="11">
        <f t="shared" si="6"/>
        <v>0</v>
      </c>
      <c r="N48" s="11">
        <f t="shared" si="7"/>
        <v>0</v>
      </c>
    </row>
    <row r="49" spans="1:14" hidden="1" x14ac:dyDescent="0.2">
      <c r="A49" s="9">
        <v>18010600</v>
      </c>
      <c r="B49" s="12" t="s">
        <v>40</v>
      </c>
      <c r="C49" s="10">
        <f t="shared" si="30"/>
        <v>25750000</v>
      </c>
      <c r="D49" s="10">
        <v>25750000</v>
      </c>
      <c r="E49" s="10">
        <v>0</v>
      </c>
      <c r="F49" s="10">
        <v>0</v>
      </c>
      <c r="G49" s="11">
        <f t="shared" si="9"/>
        <v>0</v>
      </c>
      <c r="H49" s="47"/>
      <c r="I49" s="11"/>
      <c r="J49" s="11"/>
      <c r="K49" s="11">
        <f t="shared" si="4"/>
        <v>25750000</v>
      </c>
      <c r="L49" s="11">
        <f t="shared" si="5"/>
        <v>25750000</v>
      </c>
      <c r="M49" s="11">
        <f t="shared" si="6"/>
        <v>0</v>
      </c>
      <c r="N49" s="11">
        <f t="shared" si="7"/>
        <v>0</v>
      </c>
    </row>
    <row r="50" spans="1:14" hidden="1" x14ac:dyDescent="0.2">
      <c r="A50" s="9">
        <v>18010700</v>
      </c>
      <c r="B50" s="12" t="s">
        <v>41</v>
      </c>
      <c r="C50" s="10">
        <f t="shared" si="30"/>
        <v>2425000</v>
      </c>
      <c r="D50" s="10">
        <v>2425000</v>
      </c>
      <c r="E50" s="10">
        <v>0</v>
      </c>
      <c r="F50" s="10">
        <v>0</v>
      </c>
      <c r="G50" s="11">
        <f t="shared" si="9"/>
        <v>0</v>
      </c>
      <c r="H50" s="47"/>
      <c r="I50" s="11"/>
      <c r="J50" s="11"/>
      <c r="K50" s="11">
        <f t="shared" si="4"/>
        <v>2425000</v>
      </c>
      <c r="L50" s="11">
        <f t="shared" si="5"/>
        <v>2425000</v>
      </c>
      <c r="M50" s="11">
        <f t="shared" si="6"/>
        <v>0</v>
      </c>
      <c r="N50" s="11">
        <f t="shared" si="7"/>
        <v>0</v>
      </c>
    </row>
    <row r="51" spans="1:14" hidden="1" x14ac:dyDescent="0.2">
      <c r="A51" s="9">
        <v>18010900</v>
      </c>
      <c r="B51" s="12" t="s">
        <v>42</v>
      </c>
      <c r="C51" s="10">
        <f t="shared" si="30"/>
        <v>2480000</v>
      </c>
      <c r="D51" s="10">
        <v>2480000</v>
      </c>
      <c r="E51" s="10">
        <v>0</v>
      </c>
      <c r="F51" s="10">
        <v>0</v>
      </c>
      <c r="G51" s="11">
        <f t="shared" si="9"/>
        <v>0</v>
      </c>
      <c r="H51" s="47"/>
      <c r="I51" s="11"/>
      <c r="J51" s="11"/>
      <c r="K51" s="11">
        <f t="shared" si="4"/>
        <v>2480000</v>
      </c>
      <c r="L51" s="11">
        <f t="shared" si="5"/>
        <v>2480000</v>
      </c>
      <c r="M51" s="11">
        <f t="shared" si="6"/>
        <v>0</v>
      </c>
      <c r="N51" s="11">
        <f t="shared" si="7"/>
        <v>0</v>
      </c>
    </row>
    <row r="52" spans="1:14" hidden="1" x14ac:dyDescent="0.2">
      <c r="A52" s="9">
        <v>18011000</v>
      </c>
      <c r="B52" s="12" t="s">
        <v>111</v>
      </c>
      <c r="C52" s="10">
        <f t="shared" ref="C52" si="31">D52+E52</f>
        <v>80000</v>
      </c>
      <c r="D52" s="10">
        <v>80000</v>
      </c>
      <c r="E52" s="10">
        <v>0</v>
      </c>
      <c r="F52" s="10">
        <v>0</v>
      </c>
      <c r="G52" s="11">
        <f t="shared" ref="G52:G55" si="32">H52+I52</f>
        <v>0</v>
      </c>
      <c r="H52" s="47"/>
      <c r="I52" s="11"/>
      <c r="J52" s="11"/>
      <c r="K52" s="11">
        <f t="shared" ref="K52" si="33">C52+G52</f>
        <v>80000</v>
      </c>
      <c r="L52" s="11">
        <f t="shared" ref="L52" si="34">D52+H52</f>
        <v>80000</v>
      </c>
      <c r="M52" s="11">
        <f t="shared" ref="M52" si="35">E52+I52</f>
        <v>0</v>
      </c>
      <c r="N52" s="11">
        <f t="shared" ref="N52" si="36">F52+J52</f>
        <v>0</v>
      </c>
    </row>
    <row r="53" spans="1:14" ht="25.5" hidden="1" x14ac:dyDescent="0.2">
      <c r="A53" s="9">
        <v>18011100</v>
      </c>
      <c r="B53" s="12" t="s">
        <v>43</v>
      </c>
      <c r="C53" s="10">
        <f t="shared" si="30"/>
        <v>171500</v>
      </c>
      <c r="D53" s="10">
        <v>171500</v>
      </c>
      <c r="E53" s="10">
        <v>0</v>
      </c>
      <c r="F53" s="10">
        <v>0</v>
      </c>
      <c r="G53" s="11">
        <f t="shared" si="9"/>
        <v>0</v>
      </c>
      <c r="H53" s="47"/>
      <c r="I53" s="11"/>
      <c r="J53" s="11"/>
      <c r="K53" s="11">
        <f t="shared" si="4"/>
        <v>171500</v>
      </c>
      <c r="L53" s="11">
        <f t="shared" si="5"/>
        <v>171500</v>
      </c>
      <c r="M53" s="11">
        <f t="shared" si="6"/>
        <v>0</v>
      </c>
      <c r="N53" s="11">
        <f t="shared" si="7"/>
        <v>0</v>
      </c>
    </row>
    <row r="54" spans="1:14" s="1" customFormat="1" hidden="1" x14ac:dyDescent="0.2">
      <c r="A54" s="7">
        <v>18030000</v>
      </c>
      <c r="B54" s="25" t="s">
        <v>108</v>
      </c>
      <c r="C54" s="8">
        <f t="shared" si="30"/>
        <v>2615</v>
      </c>
      <c r="D54" s="8">
        <f>D56+D55</f>
        <v>2615</v>
      </c>
      <c r="E54" s="8">
        <v>0</v>
      </c>
      <c r="F54" s="8">
        <v>0</v>
      </c>
      <c r="G54" s="11">
        <f t="shared" si="32"/>
        <v>0</v>
      </c>
      <c r="H54" s="44">
        <f>H56+H55</f>
        <v>0</v>
      </c>
      <c r="I54" s="8"/>
      <c r="J54" s="8"/>
      <c r="K54" s="8">
        <f>K56+K55</f>
        <v>2615</v>
      </c>
      <c r="L54" s="8">
        <f>L56+L55</f>
        <v>2615</v>
      </c>
      <c r="M54" s="8">
        <f t="shared" ref="M54:N54" si="37">M56</f>
        <v>0</v>
      </c>
      <c r="N54" s="8">
        <f t="shared" si="37"/>
        <v>0</v>
      </c>
    </row>
    <row r="55" spans="1:14" s="1" customFormat="1" ht="25.5" hidden="1" x14ac:dyDescent="0.2">
      <c r="A55" s="9">
        <v>18030100</v>
      </c>
      <c r="B55" s="12" t="s">
        <v>135</v>
      </c>
      <c r="C55" s="10">
        <f t="shared" si="30"/>
        <v>215</v>
      </c>
      <c r="D55" s="8">
        <v>215</v>
      </c>
      <c r="E55" s="8"/>
      <c r="F55" s="8"/>
      <c r="G55" s="11">
        <f t="shared" si="32"/>
        <v>0</v>
      </c>
      <c r="H55" s="46"/>
      <c r="I55" s="8"/>
      <c r="J55" s="8"/>
      <c r="K55" s="11">
        <f t="shared" ref="K55:K56" si="38">C55+G55</f>
        <v>215</v>
      </c>
      <c r="L55" s="11">
        <f t="shared" ref="L55:L56" si="39">D55+H55</f>
        <v>215</v>
      </c>
      <c r="M55" s="8"/>
      <c r="N55" s="8"/>
    </row>
    <row r="56" spans="1:14" ht="24.75" hidden="1" customHeight="1" x14ac:dyDescent="0.2">
      <c r="A56" s="9">
        <v>18030200</v>
      </c>
      <c r="B56" s="12" t="s">
        <v>105</v>
      </c>
      <c r="C56" s="10">
        <f t="shared" si="30"/>
        <v>2400</v>
      </c>
      <c r="D56" s="10">
        <v>2400</v>
      </c>
      <c r="E56" s="10">
        <v>0</v>
      </c>
      <c r="F56" s="10">
        <v>0</v>
      </c>
      <c r="G56" s="11">
        <f>H56+I56</f>
        <v>0</v>
      </c>
      <c r="H56" s="47">
        <v>0</v>
      </c>
      <c r="I56" s="11"/>
      <c r="J56" s="11"/>
      <c r="K56" s="11">
        <f t="shared" si="38"/>
        <v>2400</v>
      </c>
      <c r="L56" s="11">
        <f t="shared" si="39"/>
        <v>2400</v>
      </c>
      <c r="M56" s="11">
        <f t="shared" si="6"/>
        <v>0</v>
      </c>
      <c r="N56" s="11">
        <v>0</v>
      </c>
    </row>
    <row r="57" spans="1:14" hidden="1" x14ac:dyDescent="0.2">
      <c r="A57" s="7">
        <v>18050000</v>
      </c>
      <c r="B57" s="25" t="s">
        <v>44</v>
      </c>
      <c r="C57" s="8">
        <f>C58+C59+C60</f>
        <v>55291862</v>
      </c>
      <c r="D57" s="8">
        <f>D58+D59+D60</f>
        <v>55291862</v>
      </c>
      <c r="E57" s="8">
        <v>0</v>
      </c>
      <c r="F57" s="8">
        <v>0</v>
      </c>
      <c r="G57" s="8">
        <f t="shared" ref="G57:N57" si="40">G58+G59+G60</f>
        <v>0</v>
      </c>
      <c r="H57" s="44">
        <f>H58+H59+H60</f>
        <v>0</v>
      </c>
      <c r="I57" s="8"/>
      <c r="J57" s="8"/>
      <c r="K57" s="8">
        <f t="shared" si="40"/>
        <v>55291862</v>
      </c>
      <c r="L57" s="8">
        <f t="shared" si="40"/>
        <v>55291862</v>
      </c>
      <c r="M57" s="8">
        <f t="shared" si="40"/>
        <v>0</v>
      </c>
      <c r="N57" s="8">
        <f t="shared" si="40"/>
        <v>0</v>
      </c>
    </row>
    <row r="58" spans="1:14" ht="24.75" hidden="1" customHeight="1" x14ac:dyDescent="0.2">
      <c r="A58" s="9">
        <v>18050300</v>
      </c>
      <c r="B58" s="12" t="s">
        <v>45</v>
      </c>
      <c r="C58" s="10">
        <f t="shared" si="30"/>
        <v>3100000</v>
      </c>
      <c r="D58" s="10">
        <v>3100000</v>
      </c>
      <c r="E58" s="10">
        <v>0</v>
      </c>
      <c r="F58" s="10">
        <v>0</v>
      </c>
      <c r="G58" s="11">
        <f>H58+I58</f>
        <v>0</v>
      </c>
      <c r="H58" s="47"/>
      <c r="I58" s="11">
        <v>0</v>
      </c>
      <c r="J58" s="11"/>
      <c r="K58" s="11">
        <f t="shared" si="4"/>
        <v>3100000</v>
      </c>
      <c r="L58" s="11">
        <f t="shared" si="5"/>
        <v>3100000</v>
      </c>
      <c r="M58" s="11">
        <f t="shared" si="6"/>
        <v>0</v>
      </c>
      <c r="N58" s="11">
        <f t="shared" si="7"/>
        <v>0</v>
      </c>
    </row>
    <row r="59" spans="1:14" hidden="1" x14ac:dyDescent="0.2">
      <c r="A59" s="9">
        <v>18050400</v>
      </c>
      <c r="B59" s="12" t="s">
        <v>46</v>
      </c>
      <c r="C59" s="10">
        <f t="shared" si="30"/>
        <v>29966862</v>
      </c>
      <c r="D59" s="10">
        <v>29966862</v>
      </c>
      <c r="E59" s="10">
        <v>0</v>
      </c>
      <c r="F59" s="10">
        <v>0</v>
      </c>
      <c r="G59" s="11">
        <f>H59+I59</f>
        <v>0</v>
      </c>
      <c r="H59" s="47"/>
      <c r="I59" s="11"/>
      <c r="J59" s="11"/>
      <c r="K59" s="11">
        <f t="shared" si="4"/>
        <v>29966862</v>
      </c>
      <c r="L59" s="11">
        <f t="shared" si="5"/>
        <v>29966862</v>
      </c>
      <c r="M59" s="11">
        <f t="shared" si="6"/>
        <v>0</v>
      </c>
      <c r="N59" s="11">
        <f t="shared" si="7"/>
        <v>0</v>
      </c>
    </row>
    <row r="60" spans="1:14" ht="93.75" hidden="1" customHeight="1" x14ac:dyDescent="0.2">
      <c r="A60" s="9">
        <v>18050500</v>
      </c>
      <c r="B60" s="12" t="s">
        <v>47</v>
      </c>
      <c r="C60" s="11">
        <f t="shared" si="30"/>
        <v>22225000</v>
      </c>
      <c r="D60" s="11">
        <v>22225000</v>
      </c>
      <c r="E60" s="11">
        <v>0</v>
      </c>
      <c r="F60" s="11">
        <v>0</v>
      </c>
      <c r="G60" s="11">
        <f t="shared" si="9"/>
        <v>0</v>
      </c>
      <c r="H60" s="47"/>
      <c r="I60" s="11"/>
      <c r="J60" s="11"/>
      <c r="K60" s="11">
        <f t="shared" si="4"/>
        <v>22225000</v>
      </c>
      <c r="L60" s="11">
        <f t="shared" si="5"/>
        <v>22225000</v>
      </c>
      <c r="M60" s="11">
        <f t="shared" si="6"/>
        <v>0</v>
      </c>
      <c r="N60" s="11">
        <f t="shared" si="7"/>
        <v>0</v>
      </c>
    </row>
    <row r="61" spans="1:14" hidden="1" x14ac:dyDescent="0.2">
      <c r="A61" s="7">
        <v>19000000</v>
      </c>
      <c r="B61" s="25" t="s">
        <v>48</v>
      </c>
      <c r="C61" s="8">
        <f>C62</f>
        <v>995500</v>
      </c>
      <c r="D61" s="8">
        <v>0</v>
      </c>
      <c r="E61" s="8">
        <f>E62</f>
        <v>995500</v>
      </c>
      <c r="F61" s="8">
        <v>0</v>
      </c>
      <c r="G61" s="8">
        <f t="shared" ref="G61:N61" si="41">G62</f>
        <v>0</v>
      </c>
      <c r="H61" s="44">
        <f t="shared" si="41"/>
        <v>0</v>
      </c>
      <c r="I61" s="8">
        <f t="shared" si="41"/>
        <v>0</v>
      </c>
      <c r="J61" s="8">
        <f t="shared" si="41"/>
        <v>0</v>
      </c>
      <c r="K61" s="8">
        <f t="shared" si="41"/>
        <v>995500</v>
      </c>
      <c r="L61" s="8">
        <f t="shared" si="41"/>
        <v>0</v>
      </c>
      <c r="M61" s="8">
        <f t="shared" si="41"/>
        <v>995500</v>
      </c>
      <c r="N61" s="8">
        <f t="shared" si="41"/>
        <v>0</v>
      </c>
    </row>
    <row r="62" spans="1:14" hidden="1" x14ac:dyDescent="0.2">
      <c r="A62" s="7">
        <v>19010000</v>
      </c>
      <c r="B62" s="25" t="s">
        <v>49</v>
      </c>
      <c r="C62" s="8">
        <f>C63+C64+C65</f>
        <v>995500</v>
      </c>
      <c r="D62" s="8">
        <v>0</v>
      </c>
      <c r="E62" s="8">
        <f>E63+E64+E65</f>
        <v>995500</v>
      </c>
      <c r="F62" s="8">
        <v>0</v>
      </c>
      <c r="G62" s="8">
        <f t="shared" ref="G62:N62" si="42">G63+G64+G65</f>
        <v>0</v>
      </c>
      <c r="H62" s="44">
        <f t="shared" si="42"/>
        <v>0</v>
      </c>
      <c r="I62" s="8">
        <f t="shared" si="42"/>
        <v>0</v>
      </c>
      <c r="J62" s="8">
        <f t="shared" si="42"/>
        <v>0</v>
      </c>
      <c r="K62" s="8">
        <f t="shared" si="42"/>
        <v>995500</v>
      </c>
      <c r="L62" s="8">
        <f t="shared" si="42"/>
        <v>0</v>
      </c>
      <c r="M62" s="8">
        <f t="shared" si="42"/>
        <v>995500</v>
      </c>
      <c r="N62" s="8">
        <f t="shared" si="42"/>
        <v>0</v>
      </c>
    </row>
    <row r="63" spans="1:14" ht="82.5" hidden="1" customHeight="1" x14ac:dyDescent="0.2">
      <c r="A63" s="9">
        <v>19010100</v>
      </c>
      <c r="B63" s="12" t="s">
        <v>50</v>
      </c>
      <c r="C63" s="10">
        <f t="shared" ref="C63:C65" si="43">D63+E63</f>
        <v>49000</v>
      </c>
      <c r="D63" s="10">
        <v>0</v>
      </c>
      <c r="E63" s="10">
        <v>49000</v>
      </c>
      <c r="F63" s="10">
        <v>0</v>
      </c>
      <c r="G63" s="11">
        <f t="shared" si="9"/>
        <v>0</v>
      </c>
      <c r="H63" s="47">
        <v>0</v>
      </c>
      <c r="I63" s="11"/>
      <c r="J63" s="11"/>
      <c r="K63" s="11">
        <f t="shared" si="4"/>
        <v>49000</v>
      </c>
      <c r="L63" s="11">
        <f t="shared" si="5"/>
        <v>0</v>
      </c>
      <c r="M63" s="11">
        <f t="shared" si="6"/>
        <v>49000</v>
      </c>
      <c r="N63" s="11">
        <f t="shared" si="7"/>
        <v>0</v>
      </c>
    </row>
    <row r="64" spans="1:14" ht="42.75" hidden="1" customHeight="1" x14ac:dyDescent="0.2">
      <c r="A64" s="9">
        <v>19010200</v>
      </c>
      <c r="B64" s="12" t="s">
        <v>51</v>
      </c>
      <c r="C64" s="10">
        <f t="shared" si="43"/>
        <v>56500</v>
      </c>
      <c r="D64" s="10">
        <v>0</v>
      </c>
      <c r="E64" s="10">
        <v>56500</v>
      </c>
      <c r="F64" s="10">
        <v>0</v>
      </c>
      <c r="G64" s="10">
        <f t="shared" si="9"/>
        <v>0</v>
      </c>
      <c r="H64" s="46">
        <v>0</v>
      </c>
      <c r="I64" s="10"/>
      <c r="J64" s="10"/>
      <c r="K64" s="10">
        <f t="shared" si="4"/>
        <v>56500</v>
      </c>
      <c r="L64" s="10">
        <f t="shared" si="5"/>
        <v>0</v>
      </c>
      <c r="M64" s="10">
        <f t="shared" si="6"/>
        <v>56500</v>
      </c>
      <c r="N64" s="10">
        <f t="shared" si="7"/>
        <v>0</v>
      </c>
    </row>
    <row r="65" spans="1:14" ht="66" hidden="1" customHeight="1" x14ac:dyDescent="0.2">
      <c r="A65" s="9">
        <v>19010300</v>
      </c>
      <c r="B65" s="12" t="s">
        <v>52</v>
      </c>
      <c r="C65" s="10">
        <f t="shared" si="43"/>
        <v>890000</v>
      </c>
      <c r="D65" s="10">
        <v>0</v>
      </c>
      <c r="E65" s="10">
        <v>890000</v>
      </c>
      <c r="F65" s="10">
        <v>0</v>
      </c>
      <c r="G65" s="10">
        <f t="shared" si="9"/>
        <v>0</v>
      </c>
      <c r="H65" s="46"/>
      <c r="I65" s="10"/>
      <c r="J65" s="10"/>
      <c r="K65" s="10">
        <f t="shared" si="4"/>
        <v>890000</v>
      </c>
      <c r="L65" s="10">
        <f t="shared" si="5"/>
        <v>0</v>
      </c>
      <c r="M65" s="10">
        <f t="shared" si="6"/>
        <v>890000</v>
      </c>
      <c r="N65" s="10">
        <f t="shared" si="7"/>
        <v>0</v>
      </c>
    </row>
    <row r="66" spans="1:14" ht="18" hidden="1" customHeight="1" x14ac:dyDescent="0.2">
      <c r="A66" s="7">
        <v>20000000</v>
      </c>
      <c r="B66" s="25" t="s">
        <v>53</v>
      </c>
      <c r="C66" s="8">
        <f>C67+C73+C84+C89</f>
        <v>13770640</v>
      </c>
      <c r="D66" s="8">
        <f>D67+D73+D84</f>
        <v>9098195</v>
      </c>
      <c r="E66" s="8">
        <f t="shared" ref="E66:N66" si="44">E67+E73+E84+E89</f>
        <v>4672445</v>
      </c>
      <c r="F66" s="8">
        <v>0</v>
      </c>
      <c r="G66" s="8">
        <f t="shared" si="44"/>
        <v>0</v>
      </c>
      <c r="H66" s="44">
        <f t="shared" si="44"/>
        <v>0</v>
      </c>
      <c r="I66" s="8">
        <f t="shared" si="44"/>
        <v>0</v>
      </c>
      <c r="J66" s="8">
        <f t="shared" si="44"/>
        <v>0</v>
      </c>
      <c r="K66" s="8">
        <f t="shared" si="44"/>
        <v>13770640</v>
      </c>
      <c r="L66" s="8">
        <f t="shared" si="44"/>
        <v>9098195</v>
      </c>
      <c r="M66" s="8">
        <f t="shared" si="44"/>
        <v>4672445</v>
      </c>
      <c r="N66" s="8">
        <f t="shared" si="44"/>
        <v>0</v>
      </c>
    </row>
    <row r="67" spans="1:14" ht="29.25" hidden="1" customHeight="1" x14ac:dyDescent="0.2">
      <c r="A67" s="7">
        <v>21000000</v>
      </c>
      <c r="B67" s="25" t="s">
        <v>54</v>
      </c>
      <c r="C67" s="8">
        <f>C68+C70</f>
        <v>4858600</v>
      </c>
      <c r="D67" s="8">
        <f>D68+D70</f>
        <v>4858600</v>
      </c>
      <c r="E67" s="8">
        <v>0</v>
      </c>
      <c r="F67" s="8">
        <v>0</v>
      </c>
      <c r="G67" s="8">
        <f t="shared" ref="G67:N67" si="45">G68+G70</f>
        <v>0</v>
      </c>
      <c r="H67" s="44">
        <f t="shared" si="45"/>
        <v>0</v>
      </c>
      <c r="I67" s="8"/>
      <c r="J67" s="8"/>
      <c r="K67" s="8">
        <f t="shared" si="45"/>
        <v>4858600</v>
      </c>
      <c r="L67" s="8">
        <f t="shared" si="45"/>
        <v>4858600</v>
      </c>
      <c r="M67" s="8">
        <f t="shared" si="45"/>
        <v>0</v>
      </c>
      <c r="N67" s="8">
        <f t="shared" si="45"/>
        <v>0</v>
      </c>
    </row>
    <row r="68" spans="1:14" ht="105" hidden="1" customHeight="1" x14ac:dyDescent="0.2">
      <c r="A68" s="7">
        <v>21010000</v>
      </c>
      <c r="B68" s="25" t="s">
        <v>101</v>
      </c>
      <c r="C68" s="8">
        <f>C69</f>
        <v>31600</v>
      </c>
      <c r="D68" s="8">
        <f>D69</f>
        <v>31600</v>
      </c>
      <c r="E68" s="8">
        <v>0</v>
      </c>
      <c r="F68" s="8">
        <v>0</v>
      </c>
      <c r="G68" s="8">
        <f t="shared" ref="G68:N68" si="46">G69</f>
        <v>0</v>
      </c>
      <c r="H68" s="44">
        <f t="shared" si="46"/>
        <v>0</v>
      </c>
      <c r="I68" s="8"/>
      <c r="J68" s="8"/>
      <c r="K68" s="8">
        <f t="shared" si="46"/>
        <v>31600</v>
      </c>
      <c r="L68" s="8">
        <f t="shared" si="46"/>
        <v>31600</v>
      </c>
      <c r="M68" s="8">
        <f t="shared" si="46"/>
        <v>0</v>
      </c>
      <c r="N68" s="8">
        <f t="shared" si="46"/>
        <v>0</v>
      </c>
    </row>
    <row r="69" spans="1:14" ht="51" hidden="1" x14ac:dyDescent="0.2">
      <c r="A69" s="9">
        <v>21010300</v>
      </c>
      <c r="B69" s="12" t="s">
        <v>55</v>
      </c>
      <c r="C69" s="10">
        <f t="shared" ref="C69" si="47">D69+E69</f>
        <v>31600</v>
      </c>
      <c r="D69" s="10">
        <v>31600</v>
      </c>
      <c r="E69" s="10">
        <v>0</v>
      </c>
      <c r="F69" s="10">
        <v>0</v>
      </c>
      <c r="G69" s="11">
        <f>H69+I69</f>
        <v>0</v>
      </c>
      <c r="H69" s="47"/>
      <c r="I69" s="11"/>
      <c r="J69" s="11"/>
      <c r="K69" s="11">
        <f t="shared" si="4"/>
        <v>31600</v>
      </c>
      <c r="L69" s="11">
        <f t="shared" si="5"/>
        <v>31600</v>
      </c>
      <c r="M69" s="11">
        <f t="shared" si="6"/>
        <v>0</v>
      </c>
      <c r="N69" s="11">
        <f t="shared" si="7"/>
        <v>0</v>
      </c>
    </row>
    <row r="70" spans="1:14" hidden="1" x14ac:dyDescent="0.2">
      <c r="A70" s="7">
        <v>21080000</v>
      </c>
      <c r="B70" s="25" t="s">
        <v>56</v>
      </c>
      <c r="C70" s="8">
        <f>C71+C72</f>
        <v>4827000</v>
      </c>
      <c r="D70" s="8">
        <f>D71+D72</f>
        <v>4827000</v>
      </c>
      <c r="E70" s="8">
        <v>0</v>
      </c>
      <c r="F70" s="8">
        <v>0</v>
      </c>
      <c r="G70" s="8">
        <f t="shared" ref="G70:N70" si="48">G71+G72</f>
        <v>0</v>
      </c>
      <c r="H70" s="44">
        <f t="shared" si="48"/>
        <v>0</v>
      </c>
      <c r="I70" s="8"/>
      <c r="J70" s="8"/>
      <c r="K70" s="8">
        <f t="shared" si="48"/>
        <v>4827000</v>
      </c>
      <c r="L70" s="8">
        <f t="shared" si="48"/>
        <v>4827000</v>
      </c>
      <c r="M70" s="8">
        <f t="shared" si="48"/>
        <v>0</v>
      </c>
      <c r="N70" s="8">
        <f t="shared" si="48"/>
        <v>0</v>
      </c>
    </row>
    <row r="71" spans="1:14" ht="25.5" hidden="1" x14ac:dyDescent="0.2">
      <c r="A71" s="9">
        <v>21081100</v>
      </c>
      <c r="B71" s="12" t="s">
        <v>57</v>
      </c>
      <c r="C71" s="10">
        <f t="shared" ref="C71:C72" si="49">D71+E71</f>
        <v>4810000</v>
      </c>
      <c r="D71" s="10">
        <v>4810000</v>
      </c>
      <c r="E71" s="10">
        <v>0</v>
      </c>
      <c r="F71" s="10">
        <v>0</v>
      </c>
      <c r="G71" s="11">
        <f>H71+I71</f>
        <v>0</v>
      </c>
      <c r="H71" s="47"/>
      <c r="I71" s="11">
        <v>0</v>
      </c>
      <c r="J71" s="11"/>
      <c r="K71" s="11">
        <f t="shared" si="4"/>
        <v>4810000</v>
      </c>
      <c r="L71" s="11">
        <f t="shared" si="5"/>
        <v>4810000</v>
      </c>
      <c r="M71" s="11">
        <f t="shared" si="6"/>
        <v>0</v>
      </c>
      <c r="N71" s="11">
        <f t="shared" si="7"/>
        <v>0</v>
      </c>
    </row>
    <row r="72" spans="1:14" ht="109.5" hidden="1" customHeight="1" x14ac:dyDescent="0.2">
      <c r="A72" s="9">
        <v>21081500</v>
      </c>
      <c r="B72" s="12" t="s">
        <v>126</v>
      </c>
      <c r="C72" s="11">
        <f t="shared" si="49"/>
        <v>17000</v>
      </c>
      <c r="D72" s="11">
        <v>17000</v>
      </c>
      <c r="E72" s="11">
        <v>0</v>
      </c>
      <c r="F72" s="11">
        <v>0</v>
      </c>
      <c r="G72" s="11">
        <f>H72+I72</f>
        <v>0</v>
      </c>
      <c r="H72" s="47">
        <v>0</v>
      </c>
      <c r="I72" s="11"/>
      <c r="J72" s="11"/>
      <c r="K72" s="11">
        <f t="shared" ref="K72" si="50">C72+G72</f>
        <v>17000</v>
      </c>
      <c r="L72" s="11">
        <f t="shared" ref="L72" si="51">D72+H72</f>
        <v>17000</v>
      </c>
      <c r="M72" s="11">
        <f t="shared" ref="M72" si="52">E72+I72</f>
        <v>0</v>
      </c>
      <c r="N72" s="11">
        <f t="shared" ref="N72" si="53">F72+J72</f>
        <v>0</v>
      </c>
    </row>
    <row r="73" spans="1:14" ht="38.25" hidden="1" x14ac:dyDescent="0.2">
      <c r="A73" s="7">
        <v>22000000</v>
      </c>
      <c r="B73" s="25" t="s">
        <v>58</v>
      </c>
      <c r="C73" s="8">
        <f>C74+C78+C80+C83</f>
        <v>3540810</v>
      </c>
      <c r="D73" s="8">
        <f>D74+D78+D80+D83</f>
        <v>3540810</v>
      </c>
      <c r="E73" s="8">
        <v>0</v>
      </c>
      <c r="F73" s="8">
        <v>0</v>
      </c>
      <c r="G73" s="8">
        <f t="shared" ref="G73:N73" si="54">G74+G78+G80+G83</f>
        <v>0</v>
      </c>
      <c r="H73" s="44">
        <f t="shared" si="54"/>
        <v>0</v>
      </c>
      <c r="I73" s="8"/>
      <c r="J73" s="8"/>
      <c r="K73" s="8">
        <f t="shared" si="54"/>
        <v>3540810</v>
      </c>
      <c r="L73" s="8">
        <f t="shared" si="54"/>
        <v>3540810</v>
      </c>
      <c r="M73" s="8">
        <f t="shared" si="54"/>
        <v>0</v>
      </c>
      <c r="N73" s="8">
        <f t="shared" si="54"/>
        <v>0</v>
      </c>
    </row>
    <row r="74" spans="1:14" ht="25.5" hidden="1" x14ac:dyDescent="0.2">
      <c r="A74" s="7">
        <v>22010000</v>
      </c>
      <c r="B74" s="25" t="s">
        <v>59</v>
      </c>
      <c r="C74" s="8">
        <f>C75+C76+C77</f>
        <v>2637500</v>
      </c>
      <c r="D74" s="8">
        <f>D75+D76+D77</f>
        <v>2637500</v>
      </c>
      <c r="E74" s="8">
        <v>0</v>
      </c>
      <c r="F74" s="8">
        <v>0</v>
      </c>
      <c r="G74" s="8">
        <f t="shared" ref="G74:N74" si="55">G75+G76+G77</f>
        <v>0</v>
      </c>
      <c r="H74" s="44">
        <f t="shared" si="55"/>
        <v>0</v>
      </c>
      <c r="I74" s="8"/>
      <c r="J74" s="8"/>
      <c r="K74" s="8">
        <f t="shared" si="55"/>
        <v>2637500</v>
      </c>
      <c r="L74" s="8">
        <f t="shared" si="55"/>
        <v>2637500</v>
      </c>
      <c r="M74" s="8">
        <f t="shared" si="55"/>
        <v>0</v>
      </c>
      <c r="N74" s="8">
        <f t="shared" si="55"/>
        <v>0</v>
      </c>
    </row>
    <row r="75" spans="1:14" ht="87.75" hidden="1" customHeight="1" x14ac:dyDescent="0.2">
      <c r="A75" s="9">
        <v>22010300</v>
      </c>
      <c r="B75" s="12" t="s">
        <v>127</v>
      </c>
      <c r="C75" s="11">
        <f>D75+E75</f>
        <v>47500</v>
      </c>
      <c r="D75" s="11">
        <v>47500</v>
      </c>
      <c r="E75" s="11">
        <v>0</v>
      </c>
      <c r="F75" s="11">
        <v>0</v>
      </c>
      <c r="G75" s="11">
        <f t="shared" si="9"/>
        <v>0</v>
      </c>
      <c r="H75" s="47">
        <v>0</v>
      </c>
      <c r="I75" s="11"/>
      <c r="J75" s="11"/>
      <c r="K75" s="11">
        <f t="shared" si="4"/>
        <v>47500</v>
      </c>
      <c r="L75" s="11">
        <f t="shared" si="5"/>
        <v>47500</v>
      </c>
      <c r="M75" s="11">
        <f t="shared" si="6"/>
        <v>0</v>
      </c>
      <c r="N75" s="11">
        <f t="shared" si="7"/>
        <v>0</v>
      </c>
    </row>
    <row r="76" spans="1:14" ht="27" hidden="1" customHeight="1" x14ac:dyDescent="0.2">
      <c r="A76" s="9">
        <v>22012500</v>
      </c>
      <c r="B76" s="12" t="s">
        <v>60</v>
      </c>
      <c r="C76" s="10">
        <f>D76+E76</f>
        <v>1125000</v>
      </c>
      <c r="D76" s="10">
        <v>1125000</v>
      </c>
      <c r="E76" s="10">
        <v>0</v>
      </c>
      <c r="F76" s="10">
        <v>0</v>
      </c>
      <c r="G76" s="11">
        <f t="shared" si="9"/>
        <v>0</v>
      </c>
      <c r="H76" s="47"/>
      <c r="I76" s="11"/>
      <c r="J76" s="11"/>
      <c r="K76" s="11">
        <f t="shared" si="4"/>
        <v>1125000</v>
      </c>
      <c r="L76" s="11">
        <f t="shared" si="5"/>
        <v>1125000</v>
      </c>
      <c r="M76" s="11">
        <f t="shared" si="6"/>
        <v>0</v>
      </c>
      <c r="N76" s="11">
        <f t="shared" si="7"/>
        <v>0</v>
      </c>
    </row>
    <row r="77" spans="1:14" ht="41.25" hidden="1" customHeight="1" x14ac:dyDescent="0.2">
      <c r="A77" s="9">
        <v>22012600</v>
      </c>
      <c r="B77" s="12" t="s">
        <v>61</v>
      </c>
      <c r="C77" s="10">
        <f>D77+E77</f>
        <v>1465000</v>
      </c>
      <c r="D77" s="10">
        <v>1465000</v>
      </c>
      <c r="E77" s="10">
        <v>0</v>
      </c>
      <c r="F77" s="10">
        <v>0</v>
      </c>
      <c r="G77" s="11">
        <f>H77+I77</f>
        <v>0</v>
      </c>
      <c r="H77" s="47"/>
      <c r="I77" s="11"/>
      <c r="J77" s="11"/>
      <c r="K77" s="11">
        <f t="shared" si="4"/>
        <v>1465000</v>
      </c>
      <c r="L77" s="11">
        <f t="shared" si="5"/>
        <v>1465000</v>
      </c>
      <c r="M77" s="11">
        <f t="shared" si="6"/>
        <v>0</v>
      </c>
      <c r="N77" s="11">
        <f t="shared" si="7"/>
        <v>0</v>
      </c>
    </row>
    <row r="78" spans="1:14" ht="51" hidden="1" x14ac:dyDescent="0.2">
      <c r="A78" s="7">
        <v>22080000</v>
      </c>
      <c r="B78" s="25" t="s">
        <v>128</v>
      </c>
      <c r="C78" s="8">
        <f>C79</f>
        <v>405000</v>
      </c>
      <c r="D78" s="8">
        <f>D79</f>
        <v>405000</v>
      </c>
      <c r="E78" s="8">
        <v>0</v>
      </c>
      <c r="F78" s="8">
        <v>0</v>
      </c>
      <c r="G78" s="8">
        <f t="shared" ref="G78:N78" si="56">G79</f>
        <v>0</v>
      </c>
      <c r="H78" s="44">
        <f t="shared" si="56"/>
        <v>0</v>
      </c>
      <c r="I78" s="8"/>
      <c r="J78" s="8"/>
      <c r="K78" s="8">
        <f t="shared" si="56"/>
        <v>405000</v>
      </c>
      <c r="L78" s="8">
        <f t="shared" si="56"/>
        <v>405000</v>
      </c>
      <c r="M78" s="8">
        <f t="shared" si="56"/>
        <v>0</v>
      </c>
      <c r="N78" s="8">
        <f t="shared" si="56"/>
        <v>0</v>
      </c>
    </row>
    <row r="79" spans="1:14" ht="51" hidden="1" x14ac:dyDescent="0.2">
      <c r="A79" s="9">
        <v>22080400</v>
      </c>
      <c r="B79" s="12" t="s">
        <v>62</v>
      </c>
      <c r="C79" s="10">
        <f t="shared" ref="C79" si="57">D79+E79</f>
        <v>405000</v>
      </c>
      <c r="D79" s="10">
        <v>405000</v>
      </c>
      <c r="E79" s="10">
        <v>0</v>
      </c>
      <c r="F79" s="10">
        <v>0</v>
      </c>
      <c r="G79" s="11">
        <f t="shared" si="9"/>
        <v>0</v>
      </c>
      <c r="H79" s="47"/>
      <c r="I79" s="11"/>
      <c r="J79" s="11"/>
      <c r="K79" s="11">
        <f t="shared" si="4"/>
        <v>405000</v>
      </c>
      <c r="L79" s="11">
        <f t="shared" si="5"/>
        <v>405000</v>
      </c>
      <c r="M79" s="11">
        <f t="shared" si="6"/>
        <v>0</v>
      </c>
      <c r="N79" s="11">
        <f t="shared" si="7"/>
        <v>0</v>
      </c>
    </row>
    <row r="80" spans="1:14" ht="21.75" hidden="1" customHeight="1" x14ac:dyDescent="0.2">
      <c r="A80" s="7">
        <v>22090000</v>
      </c>
      <c r="B80" s="25" t="s">
        <v>63</v>
      </c>
      <c r="C80" s="8">
        <f>C81+C82</f>
        <v>429810</v>
      </c>
      <c r="D80" s="8">
        <f>D81+D82</f>
        <v>429810</v>
      </c>
      <c r="E80" s="8">
        <v>0</v>
      </c>
      <c r="F80" s="8">
        <v>0</v>
      </c>
      <c r="G80" s="8">
        <f t="shared" ref="G80:N80" si="58">G81+G82</f>
        <v>0</v>
      </c>
      <c r="H80" s="44">
        <f t="shared" si="58"/>
        <v>0</v>
      </c>
      <c r="I80" s="8"/>
      <c r="J80" s="8"/>
      <c r="K80" s="8">
        <f t="shared" si="58"/>
        <v>429810</v>
      </c>
      <c r="L80" s="8">
        <f t="shared" si="58"/>
        <v>429810</v>
      </c>
      <c r="M80" s="8">
        <f t="shared" si="58"/>
        <v>0</v>
      </c>
      <c r="N80" s="8">
        <f t="shared" si="58"/>
        <v>0</v>
      </c>
    </row>
    <row r="81" spans="1:14" ht="57" hidden="1" customHeight="1" x14ac:dyDescent="0.2">
      <c r="A81" s="9">
        <v>22090100</v>
      </c>
      <c r="B81" s="12" t="s">
        <v>64</v>
      </c>
      <c r="C81" s="10">
        <f t="shared" ref="C81:C82" si="59">D81+E81</f>
        <v>408810</v>
      </c>
      <c r="D81" s="10">
        <v>408810</v>
      </c>
      <c r="E81" s="10">
        <v>0</v>
      </c>
      <c r="F81" s="10">
        <v>0</v>
      </c>
      <c r="G81" s="11">
        <f>H81+I81</f>
        <v>0</v>
      </c>
      <c r="H81" s="47"/>
      <c r="I81" s="11"/>
      <c r="J81" s="11"/>
      <c r="K81" s="11">
        <f t="shared" si="4"/>
        <v>408810</v>
      </c>
      <c r="L81" s="11">
        <f t="shared" si="5"/>
        <v>408810</v>
      </c>
      <c r="M81" s="11">
        <f t="shared" si="6"/>
        <v>0</v>
      </c>
      <c r="N81" s="11">
        <f t="shared" si="7"/>
        <v>0</v>
      </c>
    </row>
    <row r="82" spans="1:14" ht="51" hidden="1" x14ac:dyDescent="0.2">
      <c r="A82" s="9">
        <v>22090400</v>
      </c>
      <c r="B82" s="12" t="s">
        <v>65</v>
      </c>
      <c r="C82" s="10">
        <f t="shared" si="59"/>
        <v>21000</v>
      </c>
      <c r="D82" s="10">
        <v>21000</v>
      </c>
      <c r="E82" s="10">
        <v>0</v>
      </c>
      <c r="F82" s="10">
        <v>0</v>
      </c>
      <c r="G82" s="11">
        <f>H82+I82</f>
        <v>0</v>
      </c>
      <c r="H82" s="47"/>
      <c r="I82" s="11"/>
      <c r="J82" s="11"/>
      <c r="K82" s="11">
        <f t="shared" si="4"/>
        <v>21000</v>
      </c>
      <c r="L82" s="11">
        <f t="shared" si="5"/>
        <v>21000</v>
      </c>
      <c r="M82" s="11">
        <f t="shared" si="6"/>
        <v>0</v>
      </c>
      <c r="N82" s="11">
        <f t="shared" si="7"/>
        <v>0</v>
      </c>
    </row>
    <row r="83" spans="1:14" hidden="1" x14ac:dyDescent="0.2">
      <c r="A83" s="9">
        <v>22130000</v>
      </c>
      <c r="B83" s="12" t="s">
        <v>106</v>
      </c>
      <c r="C83" s="10">
        <f>D83+E83</f>
        <v>68500</v>
      </c>
      <c r="D83" s="10">
        <v>68500</v>
      </c>
      <c r="E83" s="10"/>
      <c r="F83" s="10"/>
      <c r="G83" s="11">
        <f>H83+I83</f>
        <v>0</v>
      </c>
      <c r="H83" s="47"/>
      <c r="I83" s="11"/>
      <c r="J83" s="11"/>
      <c r="K83" s="11">
        <f t="shared" ref="K83" si="60">C83+G83</f>
        <v>68500</v>
      </c>
      <c r="L83" s="11">
        <f t="shared" ref="L83" si="61">D83+H83</f>
        <v>68500</v>
      </c>
      <c r="M83" s="11"/>
      <c r="N83" s="11"/>
    </row>
    <row r="84" spans="1:14" ht="18.75" hidden="1" customHeight="1" x14ac:dyDescent="0.2">
      <c r="A84" s="7">
        <v>24000000</v>
      </c>
      <c r="B84" s="25" t="s">
        <v>66</v>
      </c>
      <c r="C84" s="8">
        <f>C85</f>
        <v>946785</v>
      </c>
      <c r="D84" s="8">
        <f>D85</f>
        <v>698785</v>
      </c>
      <c r="E84" s="8">
        <f>E85</f>
        <v>248000</v>
      </c>
      <c r="F84" s="8">
        <v>0</v>
      </c>
      <c r="G84" s="8">
        <f t="shared" ref="G84:N84" si="62">G85</f>
        <v>0</v>
      </c>
      <c r="H84" s="44">
        <f t="shared" si="62"/>
        <v>0</v>
      </c>
      <c r="I84" s="8">
        <f t="shared" si="62"/>
        <v>0</v>
      </c>
      <c r="J84" s="8">
        <f t="shared" si="62"/>
        <v>0</v>
      </c>
      <c r="K84" s="8">
        <f t="shared" si="62"/>
        <v>946785</v>
      </c>
      <c r="L84" s="8">
        <f t="shared" si="62"/>
        <v>698785</v>
      </c>
      <c r="M84" s="8">
        <f t="shared" si="62"/>
        <v>248000</v>
      </c>
      <c r="N84" s="8">
        <f t="shared" si="62"/>
        <v>0</v>
      </c>
    </row>
    <row r="85" spans="1:14" ht="30.75" hidden="1" customHeight="1" x14ac:dyDescent="0.2">
      <c r="A85" s="7">
        <v>24060000</v>
      </c>
      <c r="B85" s="25" t="s">
        <v>56</v>
      </c>
      <c r="C85" s="8">
        <f>C86+C87+C88</f>
        <v>946785</v>
      </c>
      <c r="D85" s="8">
        <f>D86+D87+D88</f>
        <v>698785</v>
      </c>
      <c r="E85" s="8">
        <f>E86+E87+E88</f>
        <v>248000</v>
      </c>
      <c r="F85" s="8">
        <v>0</v>
      </c>
      <c r="G85" s="8">
        <f t="shared" ref="G85:N85" si="63">G86+G87+G88</f>
        <v>0</v>
      </c>
      <c r="H85" s="44">
        <f t="shared" ref="H85:J85" si="64">H86+H87+H88</f>
        <v>0</v>
      </c>
      <c r="I85" s="8">
        <f t="shared" si="64"/>
        <v>0</v>
      </c>
      <c r="J85" s="8">
        <f t="shared" si="64"/>
        <v>0</v>
      </c>
      <c r="K85" s="8">
        <f t="shared" si="63"/>
        <v>946785</v>
      </c>
      <c r="L85" s="8">
        <f t="shared" si="63"/>
        <v>698785</v>
      </c>
      <c r="M85" s="8">
        <f t="shared" si="63"/>
        <v>248000</v>
      </c>
      <c r="N85" s="8">
        <f t="shared" si="63"/>
        <v>0</v>
      </c>
    </row>
    <row r="86" spans="1:14" hidden="1" x14ac:dyDescent="0.2">
      <c r="A86" s="9">
        <v>24060300</v>
      </c>
      <c r="B86" s="12" t="s">
        <v>56</v>
      </c>
      <c r="C86" s="10">
        <f t="shared" ref="C86:C87" si="65">D86+E86</f>
        <v>673000</v>
      </c>
      <c r="D86" s="10">
        <v>673000</v>
      </c>
      <c r="E86" s="10">
        <v>0</v>
      </c>
      <c r="F86" s="10">
        <v>0</v>
      </c>
      <c r="G86" s="11">
        <f>H86+I86</f>
        <v>0</v>
      </c>
      <c r="H86" s="47"/>
      <c r="I86" s="11"/>
      <c r="J86" s="11"/>
      <c r="K86" s="11">
        <f t="shared" si="4"/>
        <v>673000</v>
      </c>
      <c r="L86" s="11">
        <f t="shared" si="5"/>
        <v>673000</v>
      </c>
      <c r="M86" s="11">
        <f t="shared" si="6"/>
        <v>0</v>
      </c>
      <c r="N86" s="11">
        <f t="shared" si="7"/>
        <v>0</v>
      </c>
    </row>
    <row r="87" spans="1:14" ht="63.75" hidden="1" x14ac:dyDescent="0.2">
      <c r="A87" s="9">
        <v>24062100</v>
      </c>
      <c r="B87" s="12" t="s">
        <v>67</v>
      </c>
      <c r="C87" s="10">
        <f t="shared" si="65"/>
        <v>248000</v>
      </c>
      <c r="D87" s="10">
        <v>0</v>
      </c>
      <c r="E87" s="10">
        <v>248000</v>
      </c>
      <c r="F87" s="10">
        <v>0</v>
      </c>
      <c r="G87" s="10">
        <f t="shared" si="9"/>
        <v>0</v>
      </c>
      <c r="H87" s="46"/>
      <c r="I87" s="10"/>
      <c r="J87" s="10"/>
      <c r="K87" s="10">
        <f t="shared" ref="K87:K128" si="66">C87+G87</f>
        <v>248000</v>
      </c>
      <c r="L87" s="10">
        <f t="shared" ref="L87:L128" si="67">D87+H87</f>
        <v>0</v>
      </c>
      <c r="M87" s="10">
        <f t="shared" ref="M87:M126" si="68">E87+I87</f>
        <v>248000</v>
      </c>
      <c r="N87" s="10">
        <f t="shared" ref="N87:N126" si="69">F87+J87</f>
        <v>0</v>
      </c>
    </row>
    <row r="88" spans="1:14" ht="25.5" hidden="1" x14ac:dyDescent="0.2">
      <c r="A88" s="9">
        <v>24062200</v>
      </c>
      <c r="B88" s="12" t="s">
        <v>107</v>
      </c>
      <c r="C88" s="10">
        <f>E88+D88</f>
        <v>25785</v>
      </c>
      <c r="D88" s="10">
        <v>25785</v>
      </c>
      <c r="E88" s="10">
        <v>0</v>
      </c>
      <c r="F88" s="10">
        <v>0</v>
      </c>
      <c r="G88" s="11">
        <f>H88+I88</f>
        <v>0</v>
      </c>
      <c r="H88" s="47"/>
      <c r="I88" s="11"/>
      <c r="J88" s="11"/>
      <c r="K88" s="11">
        <f t="shared" ref="K88" si="70">C88+G88</f>
        <v>25785</v>
      </c>
      <c r="L88" s="11">
        <f t="shared" ref="L88" si="71">D88+H88</f>
        <v>25785</v>
      </c>
      <c r="M88" s="11">
        <f t="shared" ref="M88" si="72">E88+I88</f>
        <v>0</v>
      </c>
      <c r="N88" s="11">
        <f t="shared" ref="N88" si="73">F88+J88</f>
        <v>0</v>
      </c>
    </row>
    <row r="89" spans="1:14" ht="25.5" hidden="1" x14ac:dyDescent="0.2">
      <c r="A89" s="7">
        <v>25000000</v>
      </c>
      <c r="B89" s="25" t="s">
        <v>68</v>
      </c>
      <c r="C89" s="8">
        <f>C90</f>
        <v>4424445</v>
      </c>
      <c r="D89" s="8">
        <v>0</v>
      </c>
      <c r="E89" s="8">
        <f>E90</f>
        <v>4424445</v>
      </c>
      <c r="F89" s="8">
        <v>0</v>
      </c>
      <c r="G89" s="8">
        <f t="shared" ref="G89:N89" si="74">G90</f>
        <v>0</v>
      </c>
      <c r="H89" s="44"/>
      <c r="I89" s="8"/>
      <c r="J89" s="8"/>
      <c r="K89" s="8">
        <f t="shared" si="74"/>
        <v>4424445</v>
      </c>
      <c r="L89" s="8">
        <f t="shared" si="74"/>
        <v>0</v>
      </c>
      <c r="M89" s="8">
        <f t="shared" si="74"/>
        <v>4424445</v>
      </c>
      <c r="N89" s="8">
        <f t="shared" si="74"/>
        <v>0</v>
      </c>
    </row>
    <row r="90" spans="1:14" ht="38.25" hidden="1" x14ac:dyDescent="0.2">
      <c r="A90" s="7">
        <v>25010000</v>
      </c>
      <c r="B90" s="25" t="s">
        <v>69</v>
      </c>
      <c r="C90" s="8">
        <f>C91+C92+C93+C94</f>
        <v>4424445</v>
      </c>
      <c r="D90" s="8">
        <v>0</v>
      </c>
      <c r="E90" s="8">
        <f>E91+E92+E93+E94</f>
        <v>4424445</v>
      </c>
      <c r="F90" s="8">
        <v>0</v>
      </c>
      <c r="G90" s="8">
        <f t="shared" ref="G90:N90" si="75">G91+G92+G93+G94</f>
        <v>0</v>
      </c>
      <c r="H90" s="44"/>
      <c r="I90" s="8"/>
      <c r="J90" s="8"/>
      <c r="K90" s="8">
        <f t="shared" si="75"/>
        <v>4424445</v>
      </c>
      <c r="L90" s="8">
        <f t="shared" si="75"/>
        <v>0</v>
      </c>
      <c r="M90" s="8">
        <f t="shared" si="75"/>
        <v>4424445</v>
      </c>
      <c r="N90" s="8">
        <f t="shared" si="75"/>
        <v>0</v>
      </c>
    </row>
    <row r="91" spans="1:14" ht="38.25" hidden="1" x14ac:dyDescent="0.2">
      <c r="A91" s="9">
        <v>25010100</v>
      </c>
      <c r="B91" s="12" t="s">
        <v>70</v>
      </c>
      <c r="C91" s="10">
        <f t="shared" ref="C91:C94" si="76">D91+E91</f>
        <v>2273466</v>
      </c>
      <c r="D91" s="10">
        <v>0</v>
      </c>
      <c r="E91" s="10">
        <v>2273466</v>
      </c>
      <c r="F91" s="10">
        <v>0</v>
      </c>
      <c r="G91" s="11">
        <f t="shared" ref="G91:G128" si="77">H91+I91</f>
        <v>0</v>
      </c>
      <c r="H91" s="47"/>
      <c r="I91" s="11"/>
      <c r="J91" s="11"/>
      <c r="K91" s="11">
        <f t="shared" si="66"/>
        <v>2273466</v>
      </c>
      <c r="L91" s="11">
        <f t="shared" si="67"/>
        <v>0</v>
      </c>
      <c r="M91" s="11">
        <f t="shared" si="68"/>
        <v>2273466</v>
      </c>
      <c r="N91" s="11">
        <f t="shared" si="69"/>
        <v>0</v>
      </c>
    </row>
    <row r="92" spans="1:14" ht="25.5" hidden="1" x14ac:dyDescent="0.2">
      <c r="A92" s="9">
        <v>25010200</v>
      </c>
      <c r="B92" s="12" t="s">
        <v>71</v>
      </c>
      <c r="C92" s="10">
        <f t="shared" si="76"/>
        <v>2030779</v>
      </c>
      <c r="D92" s="10">
        <v>0</v>
      </c>
      <c r="E92" s="10">
        <v>2030779</v>
      </c>
      <c r="F92" s="10">
        <v>0</v>
      </c>
      <c r="G92" s="11">
        <f t="shared" si="77"/>
        <v>0</v>
      </c>
      <c r="H92" s="47"/>
      <c r="I92" s="11"/>
      <c r="J92" s="11"/>
      <c r="K92" s="11">
        <f t="shared" si="66"/>
        <v>2030779</v>
      </c>
      <c r="L92" s="11">
        <f t="shared" si="67"/>
        <v>0</v>
      </c>
      <c r="M92" s="11">
        <f t="shared" si="68"/>
        <v>2030779</v>
      </c>
      <c r="N92" s="11">
        <f t="shared" si="69"/>
        <v>0</v>
      </c>
    </row>
    <row r="93" spans="1:14" ht="51" hidden="1" x14ac:dyDescent="0.2">
      <c r="A93" s="9">
        <v>25010300</v>
      </c>
      <c r="B93" s="12" t="s">
        <v>72</v>
      </c>
      <c r="C93" s="10">
        <f t="shared" si="76"/>
        <v>15200</v>
      </c>
      <c r="D93" s="10">
        <v>0</v>
      </c>
      <c r="E93" s="10">
        <v>15200</v>
      </c>
      <c r="F93" s="10">
        <v>0</v>
      </c>
      <c r="G93" s="11">
        <f t="shared" si="77"/>
        <v>0</v>
      </c>
      <c r="H93" s="47"/>
      <c r="I93" s="11"/>
      <c r="J93" s="11"/>
      <c r="K93" s="11">
        <f t="shared" si="66"/>
        <v>15200</v>
      </c>
      <c r="L93" s="11">
        <f t="shared" si="67"/>
        <v>0</v>
      </c>
      <c r="M93" s="11">
        <f t="shared" si="68"/>
        <v>15200</v>
      </c>
      <c r="N93" s="11">
        <f t="shared" si="69"/>
        <v>0</v>
      </c>
    </row>
    <row r="94" spans="1:14" ht="38.25" hidden="1" x14ac:dyDescent="0.2">
      <c r="A94" s="9">
        <v>25010400</v>
      </c>
      <c r="B94" s="12" t="s">
        <v>73</v>
      </c>
      <c r="C94" s="10">
        <f t="shared" si="76"/>
        <v>105000</v>
      </c>
      <c r="D94" s="10">
        <v>0</v>
      </c>
      <c r="E94" s="10">
        <v>105000</v>
      </c>
      <c r="F94" s="10">
        <v>0</v>
      </c>
      <c r="G94" s="11">
        <f t="shared" si="77"/>
        <v>0</v>
      </c>
      <c r="H94" s="47"/>
      <c r="I94" s="11"/>
      <c r="J94" s="11"/>
      <c r="K94" s="11">
        <f t="shared" si="66"/>
        <v>105000</v>
      </c>
      <c r="L94" s="11">
        <f t="shared" si="67"/>
        <v>0</v>
      </c>
      <c r="M94" s="11">
        <f t="shared" si="68"/>
        <v>105000</v>
      </c>
      <c r="N94" s="11">
        <f t="shared" si="69"/>
        <v>0</v>
      </c>
    </row>
    <row r="95" spans="1:14" ht="24.75" hidden="1" customHeight="1" x14ac:dyDescent="0.2">
      <c r="A95" s="7">
        <v>30000000</v>
      </c>
      <c r="B95" s="25" t="s">
        <v>74</v>
      </c>
      <c r="C95" s="8">
        <f>C96+C98</f>
        <v>2698200</v>
      </c>
      <c r="D95" s="8">
        <v>0</v>
      </c>
      <c r="E95" s="8">
        <f>E96+E99</f>
        <v>2698200</v>
      </c>
      <c r="F95" s="8">
        <f>F96+F98</f>
        <v>2698200</v>
      </c>
      <c r="G95" s="8">
        <f t="shared" ref="G95:N95" si="78">G96+G98</f>
        <v>0</v>
      </c>
      <c r="H95" s="44">
        <f t="shared" ref="H95:J95" si="79">H96+H98</f>
        <v>0</v>
      </c>
      <c r="I95" s="8">
        <f t="shared" si="79"/>
        <v>0</v>
      </c>
      <c r="J95" s="8">
        <f t="shared" si="79"/>
        <v>0</v>
      </c>
      <c r="K95" s="8">
        <f t="shared" si="78"/>
        <v>2698200</v>
      </c>
      <c r="L95" s="8">
        <f t="shared" si="78"/>
        <v>0</v>
      </c>
      <c r="M95" s="8">
        <f t="shared" si="78"/>
        <v>2698200</v>
      </c>
      <c r="N95" s="8">
        <f t="shared" si="78"/>
        <v>2698200</v>
      </c>
    </row>
    <row r="96" spans="1:14" ht="25.5" hidden="1" x14ac:dyDescent="0.2">
      <c r="A96" s="7">
        <v>31000000</v>
      </c>
      <c r="B96" s="25" t="s">
        <v>75</v>
      </c>
      <c r="C96" s="8">
        <f>C97</f>
        <v>446000</v>
      </c>
      <c r="D96" s="8">
        <v>0</v>
      </c>
      <c r="E96" s="8">
        <f>E97</f>
        <v>446000</v>
      </c>
      <c r="F96" s="8">
        <f>F97</f>
        <v>446000</v>
      </c>
      <c r="G96" s="8">
        <f t="shared" ref="G96:N96" si="80">G97</f>
        <v>0</v>
      </c>
      <c r="H96" s="44">
        <f t="shared" si="80"/>
        <v>0</v>
      </c>
      <c r="I96" s="8">
        <f>I97</f>
        <v>0</v>
      </c>
      <c r="J96" s="8">
        <f>J97</f>
        <v>0</v>
      </c>
      <c r="K96" s="8">
        <f t="shared" si="80"/>
        <v>446000</v>
      </c>
      <c r="L96" s="8">
        <f t="shared" si="80"/>
        <v>0</v>
      </c>
      <c r="M96" s="8">
        <f t="shared" si="80"/>
        <v>446000</v>
      </c>
      <c r="N96" s="8">
        <f t="shared" si="80"/>
        <v>446000</v>
      </c>
    </row>
    <row r="97" spans="1:14" ht="48" hidden="1" customHeight="1" x14ac:dyDescent="0.2">
      <c r="A97" s="9">
        <v>31030000</v>
      </c>
      <c r="B97" s="12" t="s">
        <v>76</v>
      </c>
      <c r="C97" s="10">
        <f>D97+E97</f>
        <v>446000</v>
      </c>
      <c r="D97" s="10">
        <v>0</v>
      </c>
      <c r="E97" s="10">
        <v>446000</v>
      </c>
      <c r="F97" s="10">
        <v>446000</v>
      </c>
      <c r="G97" s="11">
        <f>H939+I97</f>
        <v>0</v>
      </c>
      <c r="H97" s="47"/>
      <c r="I97" s="11"/>
      <c r="J97" s="11"/>
      <c r="K97" s="11">
        <f t="shared" si="66"/>
        <v>446000</v>
      </c>
      <c r="L97" s="11">
        <f t="shared" si="67"/>
        <v>0</v>
      </c>
      <c r="M97" s="11">
        <f t="shared" si="68"/>
        <v>446000</v>
      </c>
      <c r="N97" s="11">
        <f t="shared" si="69"/>
        <v>446000</v>
      </c>
    </row>
    <row r="98" spans="1:14" ht="27" hidden="1" customHeight="1" x14ac:dyDescent="0.2">
      <c r="A98" s="7">
        <v>33000000</v>
      </c>
      <c r="B98" s="25" t="s">
        <v>77</v>
      </c>
      <c r="C98" s="8">
        <f>C99</f>
        <v>2252200</v>
      </c>
      <c r="D98" s="8">
        <f t="shared" ref="D98:F98" si="81">D99</f>
        <v>0</v>
      </c>
      <c r="E98" s="8">
        <f t="shared" si="81"/>
        <v>2252200</v>
      </c>
      <c r="F98" s="8">
        <f t="shared" si="81"/>
        <v>2252200</v>
      </c>
      <c r="G98" s="8">
        <f t="shared" ref="G98:N98" si="82">G99</f>
        <v>0</v>
      </c>
      <c r="H98" s="44">
        <f t="shared" si="82"/>
        <v>0</v>
      </c>
      <c r="I98" s="8">
        <f t="shared" si="82"/>
        <v>0</v>
      </c>
      <c r="J98" s="8">
        <f t="shared" si="82"/>
        <v>0</v>
      </c>
      <c r="K98" s="8">
        <f t="shared" si="82"/>
        <v>2252200</v>
      </c>
      <c r="L98" s="8">
        <f t="shared" si="82"/>
        <v>0</v>
      </c>
      <c r="M98" s="8">
        <f t="shared" si="82"/>
        <v>2252200</v>
      </c>
      <c r="N98" s="8">
        <f t="shared" si="82"/>
        <v>2252200</v>
      </c>
    </row>
    <row r="99" spans="1:14" hidden="1" x14ac:dyDescent="0.2">
      <c r="A99" s="7">
        <v>33010000</v>
      </c>
      <c r="B99" s="25" t="s">
        <v>78</v>
      </c>
      <c r="C99" s="8">
        <f>C100+C101</f>
        <v>2252200</v>
      </c>
      <c r="D99" s="8">
        <v>0</v>
      </c>
      <c r="E99" s="8">
        <f>E100+E101</f>
        <v>2252200</v>
      </c>
      <c r="F99" s="8">
        <f>F100+F101</f>
        <v>2252200</v>
      </c>
      <c r="G99" s="8">
        <f t="shared" ref="G99:N99" si="83">G100+G101</f>
        <v>0</v>
      </c>
      <c r="H99" s="44">
        <f t="shared" si="83"/>
        <v>0</v>
      </c>
      <c r="I99" s="8">
        <f t="shared" si="83"/>
        <v>0</v>
      </c>
      <c r="J99" s="8">
        <f t="shared" si="83"/>
        <v>0</v>
      </c>
      <c r="K99" s="8">
        <f t="shared" si="83"/>
        <v>2252200</v>
      </c>
      <c r="L99" s="8">
        <f t="shared" si="83"/>
        <v>0</v>
      </c>
      <c r="M99" s="8">
        <f t="shared" si="83"/>
        <v>2252200</v>
      </c>
      <c r="N99" s="8">
        <f t="shared" si="83"/>
        <v>2252200</v>
      </c>
    </row>
    <row r="100" spans="1:14" ht="83.25" hidden="1" customHeight="1" x14ac:dyDescent="0.2">
      <c r="A100" s="9">
        <v>33010100</v>
      </c>
      <c r="B100" s="12" t="s">
        <v>79</v>
      </c>
      <c r="C100" s="10">
        <f t="shared" ref="C100" si="84">D100+E100</f>
        <v>0</v>
      </c>
      <c r="D100" s="10">
        <v>0</v>
      </c>
      <c r="E100" s="10">
        <v>0</v>
      </c>
      <c r="F100" s="10">
        <v>0</v>
      </c>
      <c r="G100" s="10">
        <f t="shared" si="77"/>
        <v>0</v>
      </c>
      <c r="H100" s="46"/>
      <c r="I100" s="10"/>
      <c r="J100" s="10"/>
      <c r="K100" s="10">
        <f t="shared" si="66"/>
        <v>0</v>
      </c>
      <c r="L100" s="10">
        <f t="shared" si="67"/>
        <v>0</v>
      </c>
      <c r="M100" s="10">
        <f t="shared" si="68"/>
        <v>0</v>
      </c>
      <c r="N100" s="10">
        <f t="shared" si="69"/>
        <v>0</v>
      </c>
    </row>
    <row r="101" spans="1:14" ht="82.5" hidden="1" customHeight="1" x14ac:dyDescent="0.2">
      <c r="A101" s="9">
        <v>33010500</v>
      </c>
      <c r="B101" s="12" t="s">
        <v>80</v>
      </c>
      <c r="C101" s="11">
        <f>D101+E101</f>
        <v>2252200</v>
      </c>
      <c r="D101" s="11">
        <v>0</v>
      </c>
      <c r="E101" s="11">
        <v>2252200</v>
      </c>
      <c r="F101" s="11">
        <v>2252200</v>
      </c>
      <c r="G101" s="37">
        <f>H101+I101</f>
        <v>0</v>
      </c>
      <c r="H101" s="47"/>
      <c r="I101" s="37"/>
      <c r="J101" s="37"/>
      <c r="K101" s="11">
        <f t="shared" si="66"/>
        <v>2252200</v>
      </c>
      <c r="L101" s="11">
        <f t="shared" si="67"/>
        <v>0</v>
      </c>
      <c r="M101" s="11">
        <f>E101+I101</f>
        <v>2252200</v>
      </c>
      <c r="N101" s="11">
        <f>F101+J101</f>
        <v>2252200</v>
      </c>
    </row>
    <row r="102" spans="1:14" ht="19.5" hidden="1" customHeight="1" x14ac:dyDescent="0.2">
      <c r="A102" s="7">
        <v>50000000</v>
      </c>
      <c r="B102" s="25" t="s">
        <v>81</v>
      </c>
      <c r="C102" s="8">
        <f>C103</f>
        <v>10000</v>
      </c>
      <c r="D102" s="8">
        <v>0</v>
      </c>
      <c r="E102" s="8">
        <f>E103</f>
        <v>10000</v>
      </c>
      <c r="F102" s="8">
        <v>0</v>
      </c>
      <c r="G102" s="8">
        <f t="shared" ref="G102:N102" si="85">G103</f>
        <v>0</v>
      </c>
      <c r="H102" s="44">
        <v>0</v>
      </c>
      <c r="I102" s="8"/>
      <c r="J102" s="8"/>
      <c r="K102" s="8">
        <f t="shared" si="85"/>
        <v>10000</v>
      </c>
      <c r="L102" s="8">
        <f t="shared" si="85"/>
        <v>0</v>
      </c>
      <c r="M102" s="8">
        <f t="shared" si="85"/>
        <v>10000</v>
      </c>
      <c r="N102" s="8">
        <f t="shared" si="85"/>
        <v>0</v>
      </c>
    </row>
    <row r="103" spans="1:14" ht="0.75" customHeight="1" x14ac:dyDescent="0.2">
      <c r="A103" s="9">
        <v>50110000</v>
      </c>
      <c r="B103" s="12" t="s">
        <v>82</v>
      </c>
      <c r="C103" s="10">
        <f t="shared" ref="C103" si="86">D103+E103</f>
        <v>10000</v>
      </c>
      <c r="D103" s="10">
        <v>0</v>
      </c>
      <c r="E103" s="10">
        <v>10000</v>
      </c>
      <c r="F103" s="10">
        <v>0</v>
      </c>
      <c r="G103" s="14">
        <f t="shared" si="77"/>
        <v>0</v>
      </c>
      <c r="H103" s="47">
        <v>0</v>
      </c>
      <c r="I103" s="14"/>
      <c r="J103" s="14"/>
      <c r="K103" s="11">
        <f t="shared" si="66"/>
        <v>10000</v>
      </c>
      <c r="L103" s="11">
        <f t="shared" si="67"/>
        <v>0</v>
      </c>
      <c r="M103" s="11">
        <f t="shared" si="68"/>
        <v>10000</v>
      </c>
      <c r="N103" s="11">
        <f t="shared" si="69"/>
        <v>0</v>
      </c>
    </row>
    <row r="104" spans="1:14" ht="27.75" customHeight="1" x14ac:dyDescent="0.2">
      <c r="A104" s="7"/>
      <c r="B104" s="25" t="s">
        <v>83</v>
      </c>
      <c r="C104" s="8">
        <f>C15+C66+C95+C102</f>
        <v>311631194</v>
      </c>
      <c r="D104" s="8">
        <f>D15+D66+D95+D102</f>
        <v>303255049</v>
      </c>
      <c r="E104" s="8">
        <f t="shared" ref="E104:F104" si="87">E15+E66+E95+E102</f>
        <v>8376145</v>
      </c>
      <c r="F104" s="8">
        <f t="shared" si="87"/>
        <v>2698200</v>
      </c>
      <c r="G104" s="8">
        <f t="shared" ref="G104:N104" si="88">G15+G66+G95+G102</f>
        <v>396700</v>
      </c>
      <c r="H104" s="44">
        <f t="shared" si="88"/>
        <v>396700</v>
      </c>
      <c r="I104" s="8">
        <f t="shared" si="88"/>
        <v>0</v>
      </c>
      <c r="J104" s="8">
        <f t="shared" si="88"/>
        <v>0</v>
      </c>
      <c r="K104" s="8">
        <f t="shared" si="88"/>
        <v>312027894</v>
      </c>
      <c r="L104" s="8">
        <f t="shared" si="88"/>
        <v>303651749</v>
      </c>
      <c r="M104" s="8">
        <f t="shared" si="88"/>
        <v>8376145</v>
      </c>
      <c r="N104" s="8">
        <f t="shared" si="88"/>
        <v>2698200</v>
      </c>
    </row>
    <row r="105" spans="1:14" ht="19.5" customHeight="1" x14ac:dyDescent="0.2">
      <c r="A105" s="7">
        <v>40000000</v>
      </c>
      <c r="B105" s="25" t="s">
        <v>84</v>
      </c>
      <c r="C105" s="8">
        <f>C106</f>
        <v>175173291.56</v>
      </c>
      <c r="D105" s="8">
        <f>D106</f>
        <v>173233491.56</v>
      </c>
      <c r="E105" s="8">
        <f>E106</f>
        <v>1939800</v>
      </c>
      <c r="F105" s="8">
        <v>0</v>
      </c>
      <c r="G105" s="24">
        <f>G106</f>
        <v>-224860.41</v>
      </c>
      <c r="H105" s="55">
        <f>H106</f>
        <v>-224860.41</v>
      </c>
      <c r="I105" s="8">
        <f t="shared" ref="I105:N105" si="89">I106</f>
        <v>0</v>
      </c>
      <c r="J105" s="8">
        <f t="shared" si="89"/>
        <v>0</v>
      </c>
      <c r="K105" s="24">
        <f>K106</f>
        <v>174948431.15000001</v>
      </c>
      <c r="L105" s="24">
        <f t="shared" si="89"/>
        <v>173008631.15000001</v>
      </c>
      <c r="M105" s="8">
        <f t="shared" si="89"/>
        <v>1939800</v>
      </c>
      <c r="N105" s="8">
        <f t="shared" si="89"/>
        <v>0</v>
      </c>
    </row>
    <row r="106" spans="1:14" ht="19.5" customHeight="1" x14ac:dyDescent="0.2">
      <c r="A106" s="7">
        <v>41000000</v>
      </c>
      <c r="B106" s="25" t="s">
        <v>85</v>
      </c>
      <c r="C106" s="8">
        <f>C107+C110+C117</f>
        <v>175173291.56</v>
      </c>
      <c r="D106" s="8">
        <f>D107+D110+D117</f>
        <v>173233491.56</v>
      </c>
      <c r="E106" s="8">
        <f>E107+E110+E117</f>
        <v>1939800</v>
      </c>
      <c r="F106" s="8">
        <v>0</v>
      </c>
      <c r="G106" s="8">
        <f>G107+G110+G117</f>
        <v>-224860.41</v>
      </c>
      <c r="H106" s="55">
        <f>H107+H110+H117</f>
        <v>-224860.41</v>
      </c>
      <c r="I106" s="8">
        <f t="shared" ref="I106:N106" si="90">I107+I110+I117</f>
        <v>0</v>
      </c>
      <c r="J106" s="8">
        <f t="shared" si="90"/>
        <v>0</v>
      </c>
      <c r="K106" s="24">
        <f>K107+K110+K117</f>
        <v>174948431.15000001</v>
      </c>
      <c r="L106" s="24">
        <f t="shared" si="90"/>
        <v>173008631.15000001</v>
      </c>
      <c r="M106" s="8">
        <f t="shared" si="90"/>
        <v>1939800</v>
      </c>
      <c r="N106" s="8">
        <f t="shared" si="90"/>
        <v>0</v>
      </c>
    </row>
    <row r="107" spans="1:14" ht="26.25" hidden="1" customHeight="1" x14ac:dyDescent="0.2">
      <c r="A107" s="7">
        <v>41020000</v>
      </c>
      <c r="B107" s="25" t="s">
        <v>86</v>
      </c>
      <c r="C107" s="8">
        <f>C108+C109</f>
        <v>41132200</v>
      </c>
      <c r="D107" s="8">
        <f>D108+D109</f>
        <v>41132200</v>
      </c>
      <c r="E107" s="8">
        <v>0</v>
      </c>
      <c r="F107" s="8">
        <v>0</v>
      </c>
      <c r="G107" s="8">
        <f>G108+G109</f>
        <v>0</v>
      </c>
      <c r="H107" s="44">
        <f>H108+H109</f>
        <v>0</v>
      </c>
      <c r="I107" s="8"/>
      <c r="J107" s="8"/>
      <c r="K107" s="8">
        <f>K108+K109</f>
        <v>41132200</v>
      </c>
      <c r="L107" s="8">
        <f>L108+L109</f>
        <v>41132200</v>
      </c>
      <c r="M107" s="8">
        <f t="shared" ref="M107:N107" si="91">M108</f>
        <v>0</v>
      </c>
      <c r="N107" s="8">
        <f t="shared" si="91"/>
        <v>0</v>
      </c>
    </row>
    <row r="108" spans="1:14" hidden="1" x14ac:dyDescent="0.2">
      <c r="A108" s="9">
        <v>41020100</v>
      </c>
      <c r="B108" s="12" t="s">
        <v>87</v>
      </c>
      <c r="C108" s="10">
        <f t="shared" ref="C108:C128" si="92">D108+E108</f>
        <v>41132200</v>
      </c>
      <c r="D108" s="10">
        <v>41132200</v>
      </c>
      <c r="E108" s="10">
        <v>0</v>
      </c>
      <c r="F108" s="10">
        <v>0</v>
      </c>
      <c r="G108" s="11">
        <f t="shared" si="77"/>
        <v>0</v>
      </c>
      <c r="H108" s="47">
        <v>0</v>
      </c>
      <c r="I108" s="11"/>
      <c r="J108" s="11"/>
      <c r="K108" s="11">
        <f t="shared" si="66"/>
        <v>41132200</v>
      </c>
      <c r="L108" s="11">
        <f t="shared" si="67"/>
        <v>41132200</v>
      </c>
      <c r="M108" s="11">
        <f t="shared" si="68"/>
        <v>0</v>
      </c>
      <c r="N108" s="11">
        <f>F108+J108</f>
        <v>0</v>
      </c>
    </row>
    <row r="109" spans="1:14" ht="126.75" hidden="1" customHeight="1" x14ac:dyDescent="0.2">
      <c r="A109" s="9">
        <v>41021400</v>
      </c>
      <c r="B109" s="12" t="s">
        <v>109</v>
      </c>
      <c r="C109" s="10">
        <f t="shared" si="92"/>
        <v>0</v>
      </c>
      <c r="D109" s="10">
        <v>0</v>
      </c>
      <c r="E109" s="10">
        <v>0</v>
      </c>
      <c r="F109" s="10">
        <v>0</v>
      </c>
      <c r="G109" s="10">
        <f t="shared" si="77"/>
        <v>0</v>
      </c>
      <c r="H109" s="47">
        <v>0</v>
      </c>
      <c r="I109" s="11"/>
      <c r="J109" s="11"/>
      <c r="K109" s="10">
        <f t="shared" ref="K109" si="93">L109+M109</f>
        <v>0</v>
      </c>
      <c r="L109" s="11">
        <f t="shared" ref="L109" si="94">D109+H109</f>
        <v>0</v>
      </c>
      <c r="M109" s="11">
        <f t="shared" ref="M109" si="95">E109+I109</f>
        <v>0</v>
      </c>
      <c r="N109" s="11">
        <f>F109+J109</f>
        <v>0</v>
      </c>
    </row>
    <row r="110" spans="1:14" ht="26.25" hidden="1" customHeight="1" x14ac:dyDescent="0.2">
      <c r="A110" s="7">
        <v>41030000</v>
      </c>
      <c r="B110" s="25" t="s">
        <v>97</v>
      </c>
      <c r="C110" s="8">
        <f>C112+C113+C114+C111+C115+C116</f>
        <v>125073800</v>
      </c>
      <c r="D110" s="8">
        <f t="shared" ref="D110:N110" si="96">D112+D113+D114+D111+D115+D116</f>
        <v>123134000</v>
      </c>
      <c r="E110" s="8">
        <f t="shared" si="96"/>
        <v>1939800</v>
      </c>
      <c r="F110" s="8">
        <f t="shared" si="96"/>
        <v>0</v>
      </c>
      <c r="G110" s="8">
        <f t="shared" si="96"/>
        <v>0</v>
      </c>
      <c r="H110" s="44">
        <f t="shared" si="96"/>
        <v>0</v>
      </c>
      <c r="I110" s="8">
        <f t="shared" si="96"/>
        <v>0</v>
      </c>
      <c r="J110" s="8">
        <f t="shared" si="96"/>
        <v>0</v>
      </c>
      <c r="K110" s="8">
        <f t="shared" si="96"/>
        <v>125073800</v>
      </c>
      <c r="L110" s="8">
        <f t="shared" si="96"/>
        <v>123134000</v>
      </c>
      <c r="M110" s="8">
        <f t="shared" si="96"/>
        <v>1939800</v>
      </c>
      <c r="N110" s="8">
        <f t="shared" si="96"/>
        <v>0</v>
      </c>
    </row>
    <row r="111" spans="1:14" ht="58.5" hidden="1" customHeight="1" x14ac:dyDescent="0.2">
      <c r="A111" s="9">
        <v>41031100</v>
      </c>
      <c r="B111" s="12" t="s">
        <v>133</v>
      </c>
      <c r="C111" s="10">
        <f t="shared" ref="C111" si="97">D111+E111</f>
        <v>3630600</v>
      </c>
      <c r="D111" s="10">
        <v>3630600</v>
      </c>
      <c r="E111" s="10">
        <v>0</v>
      </c>
      <c r="F111" s="10">
        <v>0</v>
      </c>
      <c r="G111" s="11">
        <f t="shared" ref="G111" si="98">H111+I111</f>
        <v>0</v>
      </c>
      <c r="H111" s="47">
        <v>0</v>
      </c>
      <c r="I111" s="11"/>
      <c r="J111" s="11"/>
      <c r="K111" s="11">
        <f t="shared" ref="K111" si="99">C111+G111</f>
        <v>3630600</v>
      </c>
      <c r="L111" s="11">
        <f t="shared" ref="L111" si="100">D111+H111</f>
        <v>3630600</v>
      </c>
      <c r="M111" s="11">
        <f t="shared" ref="M111" si="101">E111+I111</f>
        <v>0</v>
      </c>
      <c r="N111" s="11">
        <f t="shared" ref="N111" si="102">F111+J111</f>
        <v>0</v>
      </c>
    </row>
    <row r="112" spans="1:14" ht="25.5" hidden="1" x14ac:dyDescent="0.2">
      <c r="A112" s="9">
        <v>41033900</v>
      </c>
      <c r="B112" s="12" t="s">
        <v>98</v>
      </c>
      <c r="C112" s="10">
        <f t="shared" si="92"/>
        <v>106224600</v>
      </c>
      <c r="D112" s="10">
        <v>105132200</v>
      </c>
      <c r="E112" s="10">
        <v>1092400</v>
      </c>
      <c r="F112" s="10">
        <v>0</v>
      </c>
      <c r="G112" s="10">
        <f t="shared" si="77"/>
        <v>0</v>
      </c>
      <c r="H112" s="46"/>
      <c r="I112" s="10">
        <v>0</v>
      </c>
      <c r="J112" s="10"/>
      <c r="K112" s="10">
        <f t="shared" si="66"/>
        <v>106224600</v>
      </c>
      <c r="L112" s="10">
        <f t="shared" si="67"/>
        <v>105132200</v>
      </c>
      <c r="M112" s="10">
        <f t="shared" si="68"/>
        <v>1092400</v>
      </c>
      <c r="N112" s="10">
        <f t="shared" si="69"/>
        <v>0</v>
      </c>
    </row>
    <row r="113" spans="1:14" ht="55.5" hidden="1" customHeight="1" x14ac:dyDescent="0.2">
      <c r="A113" s="9">
        <v>41035400</v>
      </c>
      <c r="B113" s="12" t="s">
        <v>123</v>
      </c>
      <c r="C113" s="10">
        <f t="shared" ref="C113:C116" si="103">D113+E113</f>
        <v>351400</v>
      </c>
      <c r="D113" s="10">
        <v>218600</v>
      </c>
      <c r="E113" s="10">
        <v>132800</v>
      </c>
      <c r="F113" s="10">
        <v>0</v>
      </c>
      <c r="G113" s="10">
        <f t="shared" ref="G113" si="104">H113+I113</f>
        <v>0</v>
      </c>
      <c r="H113" s="46">
        <v>0</v>
      </c>
      <c r="I113" s="10">
        <v>0</v>
      </c>
      <c r="J113" s="10"/>
      <c r="K113" s="10">
        <f t="shared" ref="K113" si="105">C113+G113</f>
        <v>351400</v>
      </c>
      <c r="L113" s="10">
        <f t="shared" ref="L113" si="106">D113+H113</f>
        <v>218600</v>
      </c>
      <c r="M113" s="10">
        <f t="shared" ref="M113" si="107">E113+I113</f>
        <v>132800</v>
      </c>
      <c r="N113" s="10">
        <f t="shared" ref="N113" si="108">F113+J113</f>
        <v>0</v>
      </c>
    </row>
    <row r="114" spans="1:14" ht="78.75" hidden="1" customHeight="1" x14ac:dyDescent="0.2">
      <c r="A114" s="9">
        <v>41036000</v>
      </c>
      <c r="B114" s="12" t="s">
        <v>124</v>
      </c>
      <c r="C114" s="10">
        <f t="shared" si="103"/>
        <v>1859700</v>
      </c>
      <c r="D114" s="10">
        <v>1859700</v>
      </c>
      <c r="E114" s="10"/>
      <c r="F114" s="10"/>
      <c r="G114" s="11">
        <f t="shared" ref="G114:G116" si="109">H114+I114</f>
        <v>0</v>
      </c>
      <c r="H114" s="47">
        <v>0</v>
      </c>
      <c r="I114" s="11"/>
      <c r="J114" s="11"/>
      <c r="K114" s="11">
        <f t="shared" ref="K114:K115" si="110">C114+G114</f>
        <v>1859700</v>
      </c>
      <c r="L114" s="11">
        <f t="shared" ref="L114:L115" si="111">D114+H114</f>
        <v>1859700</v>
      </c>
      <c r="M114" s="11">
        <f t="shared" ref="M114" si="112">E114+I114</f>
        <v>0</v>
      </c>
      <c r="N114" s="11">
        <f t="shared" ref="N114" si="113">F114+J114</f>
        <v>0</v>
      </c>
    </row>
    <row r="115" spans="1:14" ht="53.25" hidden="1" customHeight="1" x14ac:dyDescent="0.2">
      <c r="A115" s="9">
        <v>41036300</v>
      </c>
      <c r="B115" s="12" t="s">
        <v>125</v>
      </c>
      <c r="C115" s="10">
        <f t="shared" si="103"/>
        <v>12292900</v>
      </c>
      <c r="D115" s="10">
        <v>12292900</v>
      </c>
      <c r="E115" s="15"/>
      <c r="F115" s="15"/>
      <c r="G115" s="11">
        <f t="shared" si="109"/>
        <v>0</v>
      </c>
      <c r="H115" s="47">
        <v>0</v>
      </c>
      <c r="I115" s="11">
        <v>0</v>
      </c>
      <c r="J115" s="11"/>
      <c r="K115" s="11">
        <f t="shared" si="110"/>
        <v>12292900</v>
      </c>
      <c r="L115" s="11">
        <f t="shared" si="111"/>
        <v>12292900</v>
      </c>
      <c r="M115" s="11">
        <f t="shared" ref="M115" si="114">E115+I115</f>
        <v>0</v>
      </c>
      <c r="N115" s="11">
        <f t="shared" ref="N115" si="115">F115+J115</f>
        <v>0</v>
      </c>
    </row>
    <row r="116" spans="1:14" ht="81.75" hidden="1" customHeight="1" x14ac:dyDescent="0.2">
      <c r="A116" s="9">
        <v>41037400</v>
      </c>
      <c r="B116" s="12" t="s">
        <v>134</v>
      </c>
      <c r="C116" s="10">
        <f t="shared" si="103"/>
        <v>714600</v>
      </c>
      <c r="D116" s="10"/>
      <c r="E116" s="15">
        <v>714600</v>
      </c>
      <c r="F116" s="15"/>
      <c r="G116" s="10">
        <f t="shared" si="109"/>
        <v>0</v>
      </c>
      <c r="H116" s="46"/>
      <c r="I116" s="10">
        <v>0</v>
      </c>
      <c r="J116" s="10"/>
      <c r="K116" s="10">
        <f t="shared" ref="K116" si="116">C116+G116</f>
        <v>714600</v>
      </c>
      <c r="L116" s="10">
        <f t="shared" ref="L116" si="117">D116+H116</f>
        <v>0</v>
      </c>
      <c r="M116" s="10">
        <f t="shared" ref="M116" si="118">E116+I116</f>
        <v>714600</v>
      </c>
      <c r="N116" s="10">
        <f t="shared" ref="N116" si="119">F116+J116</f>
        <v>0</v>
      </c>
    </row>
    <row r="117" spans="1:14" ht="25.5" hidden="1" x14ac:dyDescent="0.2">
      <c r="A117" s="7">
        <v>41050000</v>
      </c>
      <c r="B117" s="25" t="s">
        <v>94</v>
      </c>
      <c r="C117" s="8">
        <f>C124+C126+C119+C120+C121+C123+C118+C122+C128+C127+C125</f>
        <v>8967291.5599999987</v>
      </c>
      <c r="D117" s="8">
        <f t="shared" ref="D117:N117" si="120">D124+D126+D119+D120+D121+D123+D118+D122+D128+D127+D125</f>
        <v>8967291.5599999987</v>
      </c>
      <c r="E117" s="8">
        <f t="shared" si="120"/>
        <v>0</v>
      </c>
      <c r="F117" s="8">
        <f t="shared" si="120"/>
        <v>0</v>
      </c>
      <c r="G117" s="8">
        <f t="shared" si="120"/>
        <v>-224860.41</v>
      </c>
      <c r="H117" s="44">
        <f t="shared" si="120"/>
        <v>-224860.41</v>
      </c>
      <c r="I117" s="8">
        <f t="shared" si="120"/>
        <v>0</v>
      </c>
      <c r="J117" s="8">
        <f t="shared" si="120"/>
        <v>0</v>
      </c>
      <c r="K117" s="24">
        <f t="shared" si="120"/>
        <v>8742431.1499999985</v>
      </c>
      <c r="L117" s="24">
        <f t="shared" si="120"/>
        <v>8742431.1499999985</v>
      </c>
      <c r="M117" s="8">
        <f t="shared" si="120"/>
        <v>0</v>
      </c>
      <c r="N117" s="8">
        <f t="shared" si="120"/>
        <v>0</v>
      </c>
    </row>
    <row r="118" spans="1:14" ht="382.5" hidden="1" x14ac:dyDescent="0.2">
      <c r="A118" s="9">
        <v>41050400</v>
      </c>
      <c r="B118" s="12" t="s">
        <v>117</v>
      </c>
      <c r="C118" s="15">
        <f t="shared" si="92"/>
        <v>0</v>
      </c>
      <c r="D118" s="15">
        <v>0</v>
      </c>
      <c r="E118" s="8"/>
      <c r="F118" s="10"/>
      <c r="G118" s="10">
        <f t="shared" ref="G118" si="121">H118+I118</f>
        <v>0</v>
      </c>
      <c r="H118" s="46"/>
      <c r="I118" s="8"/>
      <c r="J118" s="8"/>
      <c r="K118" s="15">
        <f t="shared" ref="K118" si="122">C118+G118</f>
        <v>0</v>
      </c>
      <c r="L118" s="15">
        <f t="shared" ref="L118" si="123">D118+H118</f>
        <v>0</v>
      </c>
      <c r="M118" s="10">
        <f t="shared" ref="M118" si="124">E118+I118</f>
        <v>0</v>
      </c>
      <c r="N118" s="10">
        <f t="shared" ref="N118" si="125">F118+J118</f>
        <v>0</v>
      </c>
    </row>
    <row r="119" spans="1:14" ht="51" hidden="1" x14ac:dyDescent="0.2">
      <c r="A119" s="9">
        <v>41051000</v>
      </c>
      <c r="B119" s="12" t="s">
        <v>99</v>
      </c>
      <c r="C119" s="10">
        <f t="shared" si="92"/>
        <v>2150814</v>
      </c>
      <c r="D119" s="10">
        <v>2150814</v>
      </c>
      <c r="E119" s="10">
        <v>0</v>
      </c>
      <c r="F119" s="10">
        <v>0</v>
      </c>
      <c r="G119" s="10">
        <f t="shared" si="77"/>
        <v>0</v>
      </c>
      <c r="H119" s="49">
        <v>0</v>
      </c>
      <c r="I119" s="38"/>
      <c r="J119" s="38"/>
      <c r="K119" s="10">
        <f t="shared" si="66"/>
        <v>2150814</v>
      </c>
      <c r="L119" s="10">
        <f t="shared" si="67"/>
        <v>2150814</v>
      </c>
      <c r="M119" s="10">
        <f t="shared" si="68"/>
        <v>0</v>
      </c>
      <c r="N119" s="10">
        <f t="shared" si="69"/>
        <v>0</v>
      </c>
    </row>
    <row r="120" spans="1:14" ht="54" hidden="1" customHeight="1" x14ac:dyDescent="0.2">
      <c r="A120" s="9">
        <v>41051100</v>
      </c>
      <c r="B120" s="12" t="s">
        <v>112</v>
      </c>
      <c r="C120" s="10">
        <f t="shared" ref="C120:C123" si="126">D120+E120</f>
        <v>0</v>
      </c>
      <c r="D120" s="10">
        <v>0</v>
      </c>
      <c r="E120" s="10">
        <v>0</v>
      </c>
      <c r="F120" s="10">
        <v>0</v>
      </c>
      <c r="G120" s="10">
        <f t="shared" ref="G120:G123" si="127">H120+I120</f>
        <v>0</v>
      </c>
      <c r="H120" s="49"/>
      <c r="I120" s="38"/>
      <c r="J120" s="38"/>
      <c r="K120" s="10">
        <f t="shared" ref="K120:K123" si="128">C120+G120</f>
        <v>0</v>
      </c>
      <c r="L120" s="10">
        <f t="shared" ref="L120:L123" si="129">D120+H120</f>
        <v>0</v>
      </c>
      <c r="M120" s="10">
        <f t="shared" ref="M120:M123" si="130">E120+I120</f>
        <v>0</v>
      </c>
      <c r="N120" s="10">
        <f t="shared" ref="N120:N123" si="131">F120+J120</f>
        <v>0</v>
      </c>
    </row>
    <row r="121" spans="1:14" ht="69" hidden="1" customHeight="1" x14ac:dyDescent="0.2">
      <c r="A121" s="14">
        <v>41051200</v>
      </c>
      <c r="B121" s="12" t="s">
        <v>115</v>
      </c>
      <c r="C121" s="10">
        <f t="shared" si="126"/>
        <v>0</v>
      </c>
      <c r="D121" s="10">
        <v>0</v>
      </c>
      <c r="E121" s="10">
        <v>0</v>
      </c>
      <c r="F121" s="10">
        <v>0</v>
      </c>
      <c r="G121" s="11">
        <f t="shared" si="127"/>
        <v>0</v>
      </c>
      <c r="H121" s="47"/>
      <c r="I121" s="11"/>
      <c r="J121" s="11"/>
      <c r="K121" s="11">
        <f t="shared" si="128"/>
        <v>0</v>
      </c>
      <c r="L121" s="11">
        <f t="shared" si="129"/>
        <v>0</v>
      </c>
      <c r="M121" s="11">
        <f t="shared" si="130"/>
        <v>0</v>
      </c>
      <c r="N121" s="11">
        <f t="shared" si="131"/>
        <v>0</v>
      </c>
    </row>
    <row r="122" spans="1:14" ht="60" hidden="1" customHeight="1" x14ac:dyDescent="0.2">
      <c r="A122" s="16">
        <v>41051400</v>
      </c>
      <c r="B122" s="26" t="s">
        <v>119</v>
      </c>
      <c r="C122" s="10">
        <f t="shared" si="126"/>
        <v>0</v>
      </c>
      <c r="D122" s="10">
        <v>0</v>
      </c>
      <c r="E122" s="10"/>
      <c r="F122" s="10"/>
      <c r="G122" s="11">
        <f t="shared" si="127"/>
        <v>0</v>
      </c>
      <c r="H122" s="47"/>
      <c r="I122" s="11"/>
      <c r="J122" s="11"/>
      <c r="K122" s="11">
        <f t="shared" si="128"/>
        <v>0</v>
      </c>
      <c r="L122" s="11">
        <f t="shared" si="129"/>
        <v>0</v>
      </c>
      <c r="M122" s="11">
        <f t="shared" si="130"/>
        <v>0</v>
      </c>
      <c r="N122" s="11">
        <f t="shared" si="131"/>
        <v>0</v>
      </c>
    </row>
    <row r="123" spans="1:14" ht="0.75" customHeight="1" x14ac:dyDescent="0.2">
      <c r="A123" s="14">
        <v>41051700</v>
      </c>
      <c r="B123" s="12" t="s">
        <v>116</v>
      </c>
      <c r="C123" s="10">
        <f t="shared" si="126"/>
        <v>0</v>
      </c>
      <c r="D123" s="10">
        <v>0</v>
      </c>
      <c r="E123" s="10">
        <v>0</v>
      </c>
      <c r="F123" s="10">
        <v>0</v>
      </c>
      <c r="G123" s="11">
        <f t="shared" si="127"/>
        <v>0</v>
      </c>
      <c r="H123" s="47"/>
      <c r="I123" s="11"/>
      <c r="J123" s="11"/>
      <c r="K123" s="11">
        <f t="shared" si="128"/>
        <v>0</v>
      </c>
      <c r="L123" s="11">
        <f t="shared" si="129"/>
        <v>0</v>
      </c>
      <c r="M123" s="11">
        <f t="shared" si="130"/>
        <v>0</v>
      </c>
      <c r="N123" s="11">
        <f t="shared" si="131"/>
        <v>0</v>
      </c>
    </row>
    <row r="124" spans="1:14" ht="42" customHeight="1" x14ac:dyDescent="0.2">
      <c r="A124" s="9">
        <v>41053900</v>
      </c>
      <c r="B124" s="12" t="s">
        <v>95</v>
      </c>
      <c r="C124" s="57">
        <f t="shared" si="92"/>
        <v>318859</v>
      </c>
      <c r="D124" s="57">
        <v>318859</v>
      </c>
      <c r="E124" s="57">
        <v>0</v>
      </c>
      <c r="F124" s="57">
        <v>0</v>
      </c>
      <c r="G124" s="57">
        <f>H124+I124</f>
        <v>-9829</v>
      </c>
      <c r="H124" s="58">
        <v>-9829</v>
      </c>
      <c r="I124" s="59"/>
      <c r="J124" s="59"/>
      <c r="K124" s="57">
        <f>C124+G124</f>
        <v>309030</v>
      </c>
      <c r="L124" s="57">
        <f t="shared" si="67"/>
        <v>309030</v>
      </c>
      <c r="M124" s="57">
        <f t="shared" si="68"/>
        <v>0</v>
      </c>
      <c r="N124" s="11">
        <f t="shared" si="69"/>
        <v>0</v>
      </c>
    </row>
    <row r="125" spans="1:14" ht="409.5" customHeight="1" x14ac:dyDescent="0.25">
      <c r="A125" s="9">
        <v>41050200</v>
      </c>
      <c r="B125" s="12" t="s">
        <v>131</v>
      </c>
      <c r="C125" s="57">
        <f t="shared" ref="C125" si="132">D125+E125</f>
        <v>6102841.5599999996</v>
      </c>
      <c r="D125" s="57">
        <v>6102841.5599999996</v>
      </c>
      <c r="E125" s="57">
        <v>0</v>
      </c>
      <c r="F125" s="57">
        <v>0</v>
      </c>
      <c r="G125" s="60">
        <f t="shared" ref="G125" si="133">H125+I125</f>
        <v>-215031.41</v>
      </c>
      <c r="H125" s="54">
        <v>-215031.41</v>
      </c>
      <c r="I125" s="39"/>
      <c r="J125" s="39"/>
      <c r="K125" s="60">
        <f t="shared" ref="K125" si="134">C125+G125</f>
        <v>5887810.1499999994</v>
      </c>
      <c r="L125" s="60">
        <f t="shared" ref="L125" si="135">D125+H125</f>
        <v>5887810.1499999994</v>
      </c>
      <c r="M125" s="57">
        <f t="shared" ref="M125" si="136">E125+I125</f>
        <v>0</v>
      </c>
      <c r="N125" s="11">
        <f t="shared" ref="N125" si="137">F125+J125</f>
        <v>0</v>
      </c>
    </row>
    <row r="126" spans="1:14" ht="71.25" hidden="1" customHeight="1" x14ac:dyDescent="0.25">
      <c r="A126" s="9">
        <v>41055000</v>
      </c>
      <c r="B126" s="12" t="s">
        <v>96</v>
      </c>
      <c r="C126" s="10">
        <f t="shared" si="92"/>
        <v>32000</v>
      </c>
      <c r="D126" s="10">
        <v>32000</v>
      </c>
      <c r="E126" s="10">
        <v>0</v>
      </c>
      <c r="F126" s="10">
        <v>0</v>
      </c>
      <c r="G126" s="40">
        <f t="shared" si="77"/>
        <v>0</v>
      </c>
      <c r="H126" s="54">
        <v>0</v>
      </c>
      <c r="I126" s="39"/>
      <c r="J126" s="39"/>
      <c r="K126" s="11">
        <f t="shared" si="66"/>
        <v>32000</v>
      </c>
      <c r="L126" s="11">
        <f t="shared" si="67"/>
        <v>32000</v>
      </c>
      <c r="M126" s="11">
        <f t="shared" si="68"/>
        <v>0</v>
      </c>
      <c r="N126" s="11">
        <f t="shared" si="69"/>
        <v>0</v>
      </c>
    </row>
    <row r="127" spans="1:14" ht="21.75" hidden="1" customHeight="1" x14ac:dyDescent="0.25">
      <c r="A127" s="9">
        <v>41057700</v>
      </c>
      <c r="B127" s="12" t="s">
        <v>129</v>
      </c>
      <c r="C127" s="10">
        <f t="shared" si="92"/>
        <v>70272</v>
      </c>
      <c r="D127" s="10">
        <v>70272</v>
      </c>
      <c r="E127" s="10"/>
      <c r="F127" s="10"/>
      <c r="G127" s="40">
        <f t="shared" si="77"/>
        <v>0</v>
      </c>
      <c r="H127" s="54">
        <v>0</v>
      </c>
      <c r="I127" s="39"/>
      <c r="J127" s="39"/>
      <c r="K127" s="11">
        <f t="shared" ref="K127" si="138">C127+G127</f>
        <v>70272</v>
      </c>
      <c r="L127" s="11">
        <f t="shared" ref="L127" si="139">D127+H127</f>
        <v>70272</v>
      </c>
      <c r="M127" s="11">
        <f t="shared" ref="M127" si="140">E127+I127</f>
        <v>0</v>
      </c>
      <c r="N127" s="11">
        <f t="shared" ref="N127" si="141">F127+J127</f>
        <v>0</v>
      </c>
    </row>
    <row r="128" spans="1:14" ht="25.5" hidden="1" customHeight="1" x14ac:dyDescent="0.25">
      <c r="A128" s="9">
        <v>41059300</v>
      </c>
      <c r="B128" s="12" t="s">
        <v>120</v>
      </c>
      <c r="C128" s="11">
        <f t="shared" si="92"/>
        <v>292505</v>
      </c>
      <c r="D128" s="11">
        <v>292505</v>
      </c>
      <c r="E128" s="11"/>
      <c r="F128" s="11"/>
      <c r="G128" s="40">
        <f t="shared" si="77"/>
        <v>0</v>
      </c>
      <c r="H128" s="54"/>
      <c r="I128" s="39"/>
      <c r="J128" s="39"/>
      <c r="K128" s="11">
        <f t="shared" si="66"/>
        <v>292505</v>
      </c>
      <c r="L128" s="11">
        <f t="shared" si="67"/>
        <v>292505</v>
      </c>
      <c r="M128" s="11"/>
      <c r="N128" s="11"/>
    </row>
    <row r="129" spans="1:14" ht="19.5" customHeight="1" x14ac:dyDescent="0.2">
      <c r="A129" s="17" t="s">
        <v>89</v>
      </c>
      <c r="B129" s="25" t="s">
        <v>88</v>
      </c>
      <c r="C129" s="24">
        <f>C104+C105</f>
        <v>486804485.56</v>
      </c>
      <c r="D129" s="24">
        <f t="shared" ref="D129:N129" si="142">D104+D105</f>
        <v>476488540.56</v>
      </c>
      <c r="E129" s="8">
        <f t="shared" si="142"/>
        <v>10315945</v>
      </c>
      <c r="F129" s="8">
        <f t="shared" si="142"/>
        <v>2698200</v>
      </c>
      <c r="G129" s="24">
        <f t="shared" si="142"/>
        <v>171839.59</v>
      </c>
      <c r="H129" s="55">
        <f t="shared" si="142"/>
        <v>171839.59</v>
      </c>
      <c r="I129" s="8">
        <f t="shared" si="142"/>
        <v>0</v>
      </c>
      <c r="J129" s="8">
        <f t="shared" si="142"/>
        <v>0</v>
      </c>
      <c r="K129" s="24">
        <f t="shared" si="142"/>
        <v>486976325.14999998</v>
      </c>
      <c r="L129" s="24">
        <f t="shared" si="142"/>
        <v>476660380.14999998</v>
      </c>
      <c r="M129" s="8">
        <f t="shared" si="142"/>
        <v>10315945</v>
      </c>
      <c r="N129" s="8">
        <f t="shared" si="142"/>
        <v>2698200</v>
      </c>
    </row>
    <row r="130" spans="1:14" x14ac:dyDescent="0.2">
      <c r="A130" s="2"/>
      <c r="B130" s="2"/>
      <c r="C130" s="2"/>
      <c r="D130" s="2"/>
      <c r="E130" s="2"/>
      <c r="F130" s="2"/>
      <c r="G130" s="2"/>
      <c r="I130" s="2"/>
      <c r="J130" s="2"/>
      <c r="K130" s="2"/>
      <c r="L130" s="2"/>
      <c r="M130" s="2"/>
      <c r="N130" s="2"/>
    </row>
    <row r="131" spans="1:14" ht="15.75" x14ac:dyDescent="0.25">
      <c r="A131" s="64" t="s">
        <v>113</v>
      </c>
      <c r="B131" s="64"/>
      <c r="C131" s="64"/>
      <c r="D131" s="64"/>
      <c r="E131" s="64"/>
      <c r="F131" s="64"/>
      <c r="G131" s="64"/>
      <c r="H131" s="64"/>
      <c r="I131" s="64"/>
      <c r="J131" s="18" t="s">
        <v>114</v>
      </c>
      <c r="K131" s="41"/>
      <c r="L131" s="2"/>
      <c r="M131" s="2"/>
      <c r="N131" s="2"/>
    </row>
    <row r="132" spans="1:14" ht="15.75" x14ac:dyDescent="0.25">
      <c r="A132" s="28"/>
      <c r="B132" s="28"/>
      <c r="C132" s="28"/>
      <c r="D132" s="28"/>
      <c r="E132" s="28"/>
      <c r="F132" s="28"/>
      <c r="G132" s="28"/>
      <c r="H132" s="50"/>
      <c r="I132" s="28"/>
      <c r="J132" s="18"/>
      <c r="K132" s="41"/>
      <c r="L132" s="19"/>
      <c r="M132" s="2"/>
      <c r="N132" s="2"/>
    </row>
    <row r="133" spans="1:14" ht="33" customHeight="1" x14ac:dyDescent="0.25">
      <c r="A133" s="65" t="s">
        <v>118</v>
      </c>
      <c r="B133" s="65"/>
      <c r="C133" s="65"/>
      <c r="D133" s="18"/>
      <c r="E133" s="18"/>
      <c r="F133" s="18"/>
      <c r="G133" s="18"/>
      <c r="H133" s="51"/>
      <c r="I133" s="18"/>
      <c r="J133" s="18" t="s">
        <v>132</v>
      </c>
      <c r="K133" s="42"/>
      <c r="L133" s="2"/>
      <c r="M133" s="2"/>
      <c r="N133" s="2"/>
    </row>
    <row r="134" spans="1:14" hidden="1" x14ac:dyDescent="0.2">
      <c r="A134" s="2"/>
      <c r="B134" s="2"/>
      <c r="C134" s="19"/>
      <c r="D134" s="19"/>
      <c r="E134" s="19"/>
      <c r="F134" s="19"/>
      <c r="G134" s="2"/>
      <c r="I134" s="2"/>
      <c r="J134" s="2"/>
      <c r="K134" s="2"/>
      <c r="L134" s="2"/>
      <c r="M134" s="2"/>
      <c r="N134" s="2"/>
    </row>
    <row r="135" spans="1:14" ht="18.75" hidden="1" x14ac:dyDescent="0.25">
      <c r="A135" s="20" t="s">
        <v>121</v>
      </c>
      <c r="B135" s="21"/>
      <c r="C135" s="2"/>
      <c r="D135" s="2"/>
      <c r="E135" s="2"/>
      <c r="F135" s="2"/>
      <c r="G135" s="2"/>
      <c r="I135" s="2"/>
      <c r="J135" s="2"/>
      <c r="K135" s="2"/>
      <c r="L135" s="2"/>
      <c r="M135" s="2"/>
      <c r="N135" s="2"/>
    </row>
    <row r="136" spans="1:14" ht="15.75" hidden="1" x14ac:dyDescent="0.25">
      <c r="A136" s="62" t="s">
        <v>113</v>
      </c>
      <c r="B136" s="62"/>
      <c r="C136" s="62"/>
      <c r="D136" s="62"/>
      <c r="E136" s="62"/>
      <c r="F136" s="62"/>
      <c r="G136" s="62"/>
      <c r="H136" s="62"/>
      <c r="I136" s="62"/>
      <c r="J136" s="41" t="s">
        <v>114</v>
      </c>
      <c r="K136" s="41"/>
      <c r="L136" s="2"/>
      <c r="M136" s="2"/>
      <c r="N136" s="2"/>
    </row>
    <row r="137" spans="1:14" ht="18.75" x14ac:dyDescent="0.2">
      <c r="A137" s="2"/>
      <c r="B137" s="22"/>
      <c r="C137" s="2"/>
      <c r="D137" s="2"/>
      <c r="E137" s="2"/>
      <c r="F137" s="2"/>
      <c r="G137" s="2"/>
      <c r="I137" s="2"/>
      <c r="J137" s="2"/>
      <c r="K137" s="19"/>
      <c r="L137" s="19"/>
      <c r="M137" s="19"/>
      <c r="N137" s="19"/>
    </row>
    <row r="138" spans="1:14" ht="18.75" hidden="1" x14ac:dyDescent="0.2">
      <c r="A138" s="61" t="s">
        <v>121</v>
      </c>
      <c r="B138" s="61"/>
      <c r="C138" s="23"/>
      <c r="D138" s="23"/>
      <c r="E138" s="23"/>
      <c r="F138" s="23"/>
      <c r="G138" s="23"/>
      <c r="H138" s="52"/>
    </row>
    <row r="139" spans="1:14" ht="18.75" hidden="1" x14ac:dyDescent="0.2">
      <c r="A139" s="61" t="s">
        <v>130</v>
      </c>
      <c r="B139" s="61"/>
      <c r="G139" s="29" t="s">
        <v>114</v>
      </c>
      <c r="H139" s="53"/>
    </row>
    <row r="140" spans="1:14" x14ac:dyDescent="0.2">
      <c r="A140" s="2"/>
      <c r="B140" s="2"/>
      <c r="C140" s="2"/>
      <c r="D140" s="2"/>
    </row>
    <row r="141" spans="1:14" x14ac:dyDescent="0.2">
      <c r="A141" s="2"/>
      <c r="B141" s="2"/>
      <c r="C141" s="2"/>
      <c r="D141" s="2"/>
    </row>
    <row r="142" spans="1:14" x14ac:dyDescent="0.2">
      <c r="A142" s="2"/>
      <c r="B142" s="2"/>
      <c r="C142" s="2"/>
      <c r="D142" s="2"/>
    </row>
    <row r="143" spans="1:14" x14ac:dyDescent="0.2">
      <c r="A143" s="2"/>
      <c r="B143" s="2"/>
      <c r="C143" s="2"/>
      <c r="D143" s="2"/>
    </row>
    <row r="144" spans="1:14" x14ac:dyDescent="0.2">
      <c r="A144" s="2"/>
      <c r="B144" s="2"/>
      <c r="C144" s="2"/>
      <c r="D144" s="2"/>
    </row>
    <row r="145" spans="1:4" x14ac:dyDescent="0.2">
      <c r="A145" s="2"/>
      <c r="B145" s="2"/>
      <c r="C145" s="2"/>
      <c r="D145" s="2"/>
    </row>
    <row r="146" spans="1:4" x14ac:dyDescent="0.2">
      <c r="A146" s="2"/>
      <c r="B146" s="2"/>
      <c r="C146" s="2"/>
      <c r="D146" s="2"/>
    </row>
    <row r="147" spans="1:4" x14ac:dyDescent="0.2">
      <c r="A147" s="2"/>
      <c r="B147" s="2"/>
      <c r="C147" s="2"/>
      <c r="D147" s="2"/>
    </row>
    <row r="148" spans="1:4" x14ac:dyDescent="0.2">
      <c r="A148" s="2"/>
      <c r="B148" s="2"/>
      <c r="C148" s="2"/>
      <c r="D148" s="2"/>
    </row>
    <row r="149" spans="1:4" x14ac:dyDescent="0.2">
      <c r="A149" s="2"/>
      <c r="B149" s="2"/>
      <c r="C149" s="2"/>
      <c r="D149" s="2"/>
    </row>
    <row r="150" spans="1:4" x14ac:dyDescent="0.2">
      <c r="A150" s="2"/>
      <c r="B150" s="2"/>
      <c r="C150" s="2"/>
      <c r="D150" s="2"/>
    </row>
    <row r="151" spans="1:4" x14ac:dyDescent="0.2">
      <c r="A151" s="2"/>
      <c r="B151" s="2"/>
      <c r="C151" s="2"/>
      <c r="D151" s="2"/>
    </row>
    <row r="152" spans="1:4" x14ac:dyDescent="0.2">
      <c r="A152" s="2"/>
      <c r="B152" s="2"/>
      <c r="C152" s="2"/>
      <c r="D152" s="2"/>
    </row>
    <row r="153" spans="1:4" x14ac:dyDescent="0.2">
      <c r="A153" s="2"/>
      <c r="B153" s="2"/>
      <c r="C153" s="2"/>
      <c r="D153" s="2"/>
    </row>
    <row r="154" spans="1:4" x14ac:dyDescent="0.2">
      <c r="A154" s="2"/>
      <c r="B154" s="2"/>
      <c r="C154" s="2"/>
      <c r="D154" s="2"/>
    </row>
    <row r="155" spans="1:4" x14ac:dyDescent="0.2">
      <c r="A155" s="2"/>
      <c r="B155" s="2"/>
      <c r="C155" s="2"/>
      <c r="D155" s="2"/>
    </row>
    <row r="156" spans="1:4" x14ac:dyDescent="0.2">
      <c r="A156" s="2"/>
      <c r="B156" s="2"/>
      <c r="C156" s="2"/>
      <c r="D156" s="2"/>
    </row>
    <row r="157" spans="1:4" x14ac:dyDescent="0.2">
      <c r="A157" s="2"/>
      <c r="B157" s="2"/>
      <c r="C157" s="2"/>
      <c r="D157" s="2"/>
    </row>
    <row r="158" spans="1:4" x14ac:dyDescent="0.2">
      <c r="A158" s="2"/>
      <c r="B158" s="2"/>
      <c r="C158" s="2"/>
      <c r="D158" s="2"/>
    </row>
    <row r="159" spans="1:4" x14ac:dyDescent="0.2">
      <c r="A159" s="2"/>
      <c r="B159" s="2"/>
      <c r="C159" s="2"/>
      <c r="D159" s="2"/>
    </row>
    <row r="160" spans="1:4" x14ac:dyDescent="0.2">
      <c r="A160" s="2"/>
      <c r="B160" s="2"/>
      <c r="C160" s="2"/>
      <c r="D160" s="2"/>
    </row>
    <row r="161" spans="1:4" x14ac:dyDescent="0.2">
      <c r="A161" s="2"/>
      <c r="B161" s="2"/>
      <c r="C161" s="2"/>
      <c r="D161" s="2"/>
    </row>
    <row r="162" spans="1:4" x14ac:dyDescent="0.2">
      <c r="A162" s="2"/>
      <c r="B162" s="2"/>
      <c r="C162" s="2"/>
      <c r="D162" s="2"/>
    </row>
    <row r="163" spans="1:4" x14ac:dyDescent="0.2">
      <c r="A163" s="2"/>
      <c r="B163" s="2"/>
      <c r="C163" s="2"/>
      <c r="D163" s="2"/>
    </row>
    <row r="164" spans="1:4" x14ac:dyDescent="0.2">
      <c r="A164" s="2"/>
      <c r="B164" s="2"/>
      <c r="C164" s="2"/>
      <c r="D164" s="2"/>
    </row>
    <row r="165" spans="1:4" x14ac:dyDescent="0.2">
      <c r="A165" s="2"/>
      <c r="B165" s="2"/>
      <c r="C165" s="2"/>
      <c r="D165" s="2"/>
    </row>
    <row r="166" spans="1:4" x14ac:dyDescent="0.2">
      <c r="A166" s="2"/>
      <c r="B166" s="2"/>
      <c r="C166" s="2"/>
      <c r="D166" s="2"/>
    </row>
    <row r="167" spans="1:4" x14ac:dyDescent="0.2">
      <c r="A167" s="2"/>
      <c r="B167" s="2"/>
      <c r="C167" s="2"/>
      <c r="D167" s="2"/>
    </row>
    <row r="168" spans="1:4" x14ac:dyDescent="0.2">
      <c r="A168" s="2"/>
      <c r="B168" s="2"/>
      <c r="C168" s="2"/>
      <c r="D168" s="2"/>
    </row>
    <row r="169" spans="1:4" x14ac:dyDescent="0.2">
      <c r="A169" s="2"/>
      <c r="B169" s="2"/>
      <c r="C169" s="2"/>
      <c r="D169" s="2"/>
    </row>
    <row r="170" spans="1:4" x14ac:dyDescent="0.2">
      <c r="A170" s="2"/>
      <c r="B170" s="2"/>
      <c r="C170" s="2"/>
      <c r="D170" s="2"/>
    </row>
    <row r="171" spans="1:4" x14ac:dyDescent="0.2">
      <c r="A171" s="2"/>
      <c r="B171" s="2"/>
      <c r="C171" s="2"/>
      <c r="D171" s="2"/>
    </row>
    <row r="172" spans="1:4" x14ac:dyDescent="0.2">
      <c r="A172" s="2"/>
      <c r="B172" s="2"/>
      <c r="C172" s="2"/>
      <c r="D172" s="2"/>
    </row>
    <row r="173" spans="1:4" x14ac:dyDescent="0.2">
      <c r="A173" s="2"/>
      <c r="B173" s="2"/>
      <c r="C173" s="2"/>
      <c r="D173" s="2"/>
    </row>
    <row r="174" spans="1:4" x14ac:dyDescent="0.2">
      <c r="A174" s="2"/>
      <c r="B174" s="2"/>
      <c r="C174" s="2"/>
      <c r="D174" s="2"/>
    </row>
    <row r="175" spans="1:4" x14ac:dyDescent="0.2">
      <c r="A175" s="2"/>
      <c r="B175" s="2"/>
      <c r="C175" s="2"/>
      <c r="D175" s="2"/>
    </row>
    <row r="176" spans="1:4" x14ac:dyDescent="0.2">
      <c r="A176" s="2"/>
      <c r="B176" s="2"/>
      <c r="C176" s="2"/>
      <c r="D176" s="2"/>
    </row>
    <row r="177" spans="1:4" x14ac:dyDescent="0.2">
      <c r="A177" s="2"/>
      <c r="B177" s="2"/>
      <c r="C177" s="2"/>
      <c r="D177" s="2"/>
    </row>
    <row r="178" spans="1:4" x14ac:dyDescent="0.2">
      <c r="A178" s="2"/>
      <c r="B178" s="2"/>
      <c r="C178" s="2"/>
      <c r="D178" s="2"/>
    </row>
    <row r="179" spans="1:4" x14ac:dyDescent="0.2">
      <c r="A179" s="2"/>
      <c r="B179" s="2"/>
      <c r="C179" s="2"/>
      <c r="D179" s="2"/>
    </row>
    <row r="180" spans="1:4" x14ac:dyDescent="0.2">
      <c r="A180" s="2"/>
      <c r="B180" s="2"/>
      <c r="C180" s="2"/>
      <c r="D180" s="2"/>
    </row>
    <row r="181" spans="1:4" x14ac:dyDescent="0.2">
      <c r="A181" s="2"/>
      <c r="B181" s="2"/>
      <c r="C181" s="2"/>
      <c r="D181" s="2"/>
    </row>
    <row r="182" spans="1:4" x14ac:dyDescent="0.2">
      <c r="A182" s="2"/>
      <c r="B182" s="2"/>
      <c r="C182" s="2"/>
      <c r="D182" s="2"/>
    </row>
    <row r="183" spans="1:4" x14ac:dyDescent="0.2">
      <c r="A183" s="2"/>
      <c r="B183" s="2"/>
      <c r="C183" s="2"/>
      <c r="D183" s="2"/>
    </row>
    <row r="184" spans="1:4" x14ac:dyDescent="0.2">
      <c r="A184" s="2"/>
      <c r="B184" s="2"/>
      <c r="C184" s="2"/>
      <c r="D184" s="2"/>
    </row>
    <row r="185" spans="1:4" x14ac:dyDescent="0.2">
      <c r="A185" s="2"/>
      <c r="B185" s="2"/>
      <c r="C185" s="2"/>
      <c r="D185" s="2"/>
    </row>
    <row r="186" spans="1:4" x14ac:dyDescent="0.2">
      <c r="A186" s="2"/>
      <c r="B186" s="2"/>
      <c r="C186" s="2"/>
      <c r="D186" s="2"/>
    </row>
    <row r="187" spans="1:4" x14ac:dyDescent="0.2">
      <c r="A187" s="2"/>
      <c r="B187" s="2"/>
      <c r="C187" s="2"/>
      <c r="D187" s="2"/>
    </row>
    <row r="188" spans="1:4" x14ac:dyDescent="0.2">
      <c r="A188" s="2"/>
      <c r="B188" s="2"/>
      <c r="C188" s="2"/>
      <c r="D188" s="2"/>
    </row>
    <row r="189" spans="1:4" x14ac:dyDescent="0.2">
      <c r="A189" s="2"/>
      <c r="B189" s="2"/>
      <c r="C189" s="2"/>
      <c r="D189" s="2"/>
    </row>
    <row r="190" spans="1:4" x14ac:dyDescent="0.2">
      <c r="A190" s="2"/>
      <c r="B190" s="2"/>
      <c r="C190" s="2"/>
      <c r="D190" s="2"/>
    </row>
    <row r="191" spans="1:4" x14ac:dyDescent="0.2">
      <c r="A191" s="2"/>
      <c r="B191" s="2"/>
      <c r="C191" s="2"/>
      <c r="D191" s="2"/>
    </row>
    <row r="192" spans="1:4" x14ac:dyDescent="0.2">
      <c r="A192" s="2"/>
      <c r="B192" s="2"/>
      <c r="C192" s="2"/>
      <c r="D192" s="2"/>
    </row>
    <row r="193" spans="1:4" x14ac:dyDescent="0.2">
      <c r="A193" s="2"/>
      <c r="B193" s="2"/>
      <c r="C193" s="2"/>
      <c r="D193" s="2"/>
    </row>
    <row r="194" spans="1:4" x14ac:dyDescent="0.2">
      <c r="A194" s="2"/>
      <c r="B194" s="2"/>
      <c r="C194" s="2"/>
      <c r="D194" s="2"/>
    </row>
    <row r="195" spans="1:4" x14ac:dyDescent="0.2">
      <c r="A195" s="2"/>
      <c r="B195" s="2"/>
      <c r="C195" s="2"/>
      <c r="D195" s="2"/>
    </row>
    <row r="196" spans="1:4" x14ac:dyDescent="0.2">
      <c r="A196" s="2"/>
      <c r="B196" s="2"/>
      <c r="C196" s="2"/>
      <c r="D196" s="2"/>
    </row>
    <row r="197" spans="1:4" x14ac:dyDescent="0.2">
      <c r="A197" s="2"/>
      <c r="B197" s="2"/>
      <c r="C197" s="2"/>
      <c r="D197" s="2"/>
    </row>
    <row r="198" spans="1:4" x14ac:dyDescent="0.2">
      <c r="A198" s="2"/>
      <c r="B198" s="2"/>
      <c r="C198" s="2"/>
      <c r="D198" s="2"/>
    </row>
    <row r="199" spans="1:4" x14ac:dyDescent="0.2">
      <c r="A199" s="2"/>
      <c r="B199" s="2"/>
      <c r="C199" s="2"/>
      <c r="D199" s="2"/>
    </row>
    <row r="200" spans="1:4" x14ac:dyDescent="0.2">
      <c r="A200" s="2"/>
      <c r="B200" s="2"/>
      <c r="C200" s="2"/>
      <c r="D200" s="2"/>
    </row>
    <row r="201" spans="1:4" x14ac:dyDescent="0.2">
      <c r="A201" s="2"/>
      <c r="B201" s="2"/>
      <c r="C201" s="2"/>
      <c r="D201" s="2"/>
    </row>
    <row r="202" spans="1:4" x14ac:dyDescent="0.2">
      <c r="A202" s="2"/>
      <c r="B202" s="2"/>
      <c r="C202" s="2"/>
      <c r="D202" s="2"/>
    </row>
    <row r="203" spans="1:4" x14ac:dyDescent="0.2">
      <c r="A203" s="2"/>
      <c r="B203" s="2"/>
      <c r="C203" s="2"/>
      <c r="D203" s="2"/>
    </row>
    <row r="204" spans="1:4" x14ac:dyDescent="0.2">
      <c r="A204" s="2"/>
      <c r="B204" s="2"/>
      <c r="C204" s="2"/>
      <c r="D204" s="2"/>
    </row>
    <row r="205" spans="1:4" x14ac:dyDescent="0.2">
      <c r="A205" s="2"/>
      <c r="B205" s="2"/>
      <c r="C205" s="2"/>
      <c r="D205" s="2"/>
    </row>
    <row r="206" spans="1:4" x14ac:dyDescent="0.2">
      <c r="A206" s="2"/>
      <c r="B206" s="2"/>
      <c r="C206" s="2"/>
      <c r="D206" s="2"/>
    </row>
    <row r="207" spans="1:4" x14ac:dyDescent="0.2">
      <c r="A207" s="2"/>
      <c r="B207" s="2"/>
      <c r="C207" s="2"/>
      <c r="D207" s="2"/>
    </row>
    <row r="208" spans="1:4" x14ac:dyDescent="0.2">
      <c r="A208" s="2"/>
      <c r="B208" s="2"/>
      <c r="C208" s="2"/>
      <c r="D208" s="2"/>
    </row>
    <row r="209" spans="1:4" x14ac:dyDescent="0.2">
      <c r="A209" s="2"/>
      <c r="B209" s="2"/>
      <c r="C209" s="2"/>
      <c r="D209" s="2"/>
    </row>
    <row r="210" spans="1:4" x14ac:dyDescent="0.2">
      <c r="A210" s="2"/>
      <c r="B210" s="2"/>
      <c r="C210" s="2"/>
      <c r="D210" s="2"/>
    </row>
    <row r="211" spans="1:4" x14ac:dyDescent="0.2">
      <c r="A211" s="2"/>
      <c r="B211" s="2"/>
      <c r="C211" s="2"/>
      <c r="D211" s="2"/>
    </row>
    <row r="212" spans="1:4" x14ac:dyDescent="0.2">
      <c r="A212" s="2"/>
      <c r="B212" s="2"/>
      <c r="C212" s="2"/>
      <c r="D212" s="2"/>
    </row>
    <row r="213" spans="1:4" x14ac:dyDescent="0.2">
      <c r="A213" s="2"/>
      <c r="B213" s="2"/>
      <c r="C213" s="2"/>
      <c r="D213" s="2"/>
    </row>
  </sheetData>
  <autoFilter ref="A14:N129" xr:uid="{00000000-0009-0000-0000-000000000000}"/>
  <mergeCells count="26">
    <mergeCell ref="I11:J11"/>
    <mergeCell ref="I12:I13"/>
    <mergeCell ref="J12:J13"/>
    <mergeCell ref="F12:F13"/>
    <mergeCell ref="A11:A13"/>
    <mergeCell ref="B11:B13"/>
    <mergeCell ref="C11:C13"/>
    <mergeCell ref="D11:D13"/>
    <mergeCell ref="E11:F11"/>
    <mergeCell ref="E12:E13"/>
    <mergeCell ref="A138:B138"/>
    <mergeCell ref="A139:B139"/>
    <mergeCell ref="A136:I136"/>
    <mergeCell ref="A6:L6"/>
    <mergeCell ref="A131:I131"/>
    <mergeCell ref="A133:C133"/>
    <mergeCell ref="K10:N10"/>
    <mergeCell ref="K11:K13"/>
    <mergeCell ref="L11:L13"/>
    <mergeCell ref="M11:N11"/>
    <mergeCell ref="M12:M13"/>
    <mergeCell ref="N12:N13"/>
    <mergeCell ref="C10:F10"/>
    <mergeCell ref="G10:J10"/>
    <mergeCell ref="G11:G13"/>
    <mergeCell ref="H11:H13"/>
  </mergeCells>
  <pageMargins left="0.78740157480314965" right="0.78740157480314965" top="1.1811023622047245" bottom="0.39370078740157483" header="0" footer="0"/>
  <pageSetup paperSize="9" scale="7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user</cp:lastModifiedBy>
  <cp:lastPrinted>2025-12-19T07:07:17Z</cp:lastPrinted>
  <dcterms:created xsi:type="dcterms:W3CDTF">2022-11-18T12:32:48Z</dcterms:created>
  <dcterms:modified xsi:type="dcterms:W3CDTF">2025-12-23T14:23:41Z</dcterms:modified>
</cp:coreProperties>
</file>